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/Dropbox/MeaningfulMoney Share/Podcasts/Season 10, Episode 4/"/>
    </mc:Choice>
  </mc:AlternateContent>
  <xr:revisionPtr revIDLastSave="0" documentId="13_ncr:1_{0B1F70C4-8B28-EE4D-985F-4ECE3281D324}" xr6:coauthVersionLast="32" xr6:coauthVersionMax="32" xr10:uidLastSave="{00000000-0000-0000-0000-000000000000}"/>
  <bookViews>
    <workbookView xWindow="0" yWindow="440" windowWidth="28800" windowHeight="17560" xr2:uid="{5D2D1CBA-8151-CA4A-BF71-2C7372B4F3FE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1" l="1"/>
  <c r="T12" i="1"/>
  <c r="N12" i="1"/>
  <c r="M12" i="1"/>
  <c r="B15" i="1"/>
  <c r="C14" i="1"/>
  <c r="C15" i="1"/>
  <c r="B16" i="1" s="1"/>
  <c r="C16" i="1" s="1"/>
  <c r="B17" i="1" s="1"/>
  <c r="C17" i="1" s="1"/>
  <c r="B18" i="1" s="1"/>
  <c r="C18" i="1" s="1"/>
  <c r="B19" i="1" s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B34" i="1" s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0" i="1" s="1"/>
  <c r="C40" i="1" s="1"/>
  <c r="B41" i="1" s="1"/>
  <c r="C41" i="1" s="1"/>
  <c r="B42" i="1" s="1"/>
  <c r="C42" i="1" s="1"/>
  <c r="B43" i="1" s="1"/>
  <c r="C43" i="1" s="1"/>
  <c r="B44" i="1" s="1"/>
  <c r="C44" i="1" s="1"/>
  <c r="B45" i="1" s="1"/>
  <c r="C45" i="1" s="1"/>
  <c r="B46" i="1" s="1"/>
  <c r="C46" i="1" s="1"/>
  <c r="B47" i="1" s="1"/>
  <c r="C47" i="1" s="1"/>
  <c r="B48" i="1" s="1"/>
  <c r="C48" i="1" s="1"/>
  <c r="B14" i="1"/>
  <c r="C13" i="1"/>
  <c r="AC14" i="1"/>
  <c r="AC13" i="1"/>
  <c r="P49" i="1"/>
  <c r="P50" i="1"/>
  <c r="P51" i="1"/>
  <c r="P52" i="1"/>
  <c r="P53" i="1"/>
  <c r="P54" i="1"/>
  <c r="P55" i="1"/>
  <c r="P56" i="1"/>
  <c r="P57" i="1"/>
  <c r="P58" i="1"/>
  <c r="P59" i="1"/>
  <c r="P60" i="1"/>
  <c r="AE13" i="1"/>
  <c r="AA14" i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W49" i="1"/>
  <c r="W50" i="1"/>
  <c r="W51" i="1"/>
  <c r="W52" i="1"/>
  <c r="W53" i="1"/>
  <c r="W54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13" i="1"/>
  <c r="T14" i="1" s="1"/>
  <c r="X13" i="1"/>
  <c r="V13" i="1"/>
  <c r="O13" i="1"/>
  <c r="N14" i="1" s="1"/>
  <c r="O14" i="1" s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Q13" i="1"/>
  <c r="P13" i="1"/>
  <c r="M14" i="1" s="1"/>
  <c r="H13" i="1"/>
  <c r="J13" i="1"/>
  <c r="F14" i="1"/>
  <c r="AB14" i="1" l="1"/>
  <c r="AE14" i="1"/>
  <c r="AB15" i="1"/>
  <c r="AC15" i="1" s="1"/>
  <c r="M15" i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T15" i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U14" i="1"/>
  <c r="Q14" i="1"/>
  <c r="G14" i="1"/>
  <c r="H14" i="1" s="1"/>
  <c r="F15" i="1"/>
  <c r="F16" i="1" s="1"/>
  <c r="F17" i="1" s="1"/>
  <c r="N15" i="1" l="1"/>
  <c r="O15" i="1" s="1"/>
  <c r="N16" i="1" s="1"/>
  <c r="O16" i="1" s="1"/>
  <c r="AE15" i="1"/>
  <c r="AB16" i="1"/>
  <c r="AC16" i="1" s="1"/>
  <c r="J14" i="1"/>
  <c r="X14" i="1"/>
  <c r="V14" i="1"/>
  <c r="U15" i="1" s="1"/>
  <c r="Q15" i="1"/>
  <c r="G15" i="1"/>
  <c r="H15" i="1" s="1"/>
  <c r="F18" i="1"/>
  <c r="AB17" i="1" l="1"/>
  <c r="AC17" i="1" s="1"/>
  <c r="AE16" i="1"/>
  <c r="X15" i="1"/>
  <c r="V15" i="1"/>
  <c r="U16" i="1" s="1"/>
  <c r="Q16" i="1"/>
  <c r="N17" i="1"/>
  <c r="O17" i="1" s="1"/>
  <c r="J15" i="1"/>
  <c r="G16" i="1"/>
  <c r="H16" i="1" s="1"/>
  <c r="F19" i="1"/>
  <c r="AE17" i="1" l="1"/>
  <c r="AB18" i="1"/>
  <c r="AC18" i="1" s="1"/>
  <c r="X16" i="1"/>
  <c r="V16" i="1"/>
  <c r="U17" i="1"/>
  <c r="Q17" i="1"/>
  <c r="N18" i="1"/>
  <c r="O18" i="1" s="1"/>
  <c r="J16" i="1"/>
  <c r="G17" i="1"/>
  <c r="H17" i="1" s="1"/>
  <c r="F20" i="1"/>
  <c r="AB19" i="1" l="1"/>
  <c r="AC19" i="1" s="1"/>
  <c r="AE18" i="1"/>
  <c r="X17" i="1"/>
  <c r="V17" i="1"/>
  <c r="U18" i="1" s="1"/>
  <c r="N19" i="1"/>
  <c r="O19" i="1" s="1"/>
  <c r="Q18" i="1"/>
  <c r="J17" i="1"/>
  <c r="G18" i="1"/>
  <c r="H18" i="1" s="1"/>
  <c r="F21" i="1"/>
  <c r="AB20" i="1" l="1"/>
  <c r="AC20" i="1" s="1"/>
  <c r="AE19" i="1"/>
  <c r="V18" i="1"/>
  <c r="U19" i="1"/>
  <c r="X18" i="1"/>
  <c r="Q19" i="1"/>
  <c r="N20" i="1"/>
  <c r="O20" i="1" s="1"/>
  <c r="J18" i="1"/>
  <c r="G19" i="1"/>
  <c r="H19" i="1" s="1"/>
  <c r="F22" i="1"/>
  <c r="AB21" i="1" l="1"/>
  <c r="AC21" i="1" s="1"/>
  <c r="AE20" i="1"/>
  <c r="X19" i="1"/>
  <c r="V19" i="1"/>
  <c r="U20" i="1"/>
  <c r="Q20" i="1"/>
  <c r="N21" i="1"/>
  <c r="O21" i="1" s="1"/>
  <c r="G20" i="1"/>
  <c r="H20" i="1" s="1"/>
  <c r="J19" i="1"/>
  <c r="F23" i="1"/>
  <c r="AB22" i="1" l="1"/>
  <c r="AC22" i="1" s="1"/>
  <c r="AE21" i="1"/>
  <c r="X20" i="1"/>
  <c r="V20" i="1"/>
  <c r="U21" i="1" s="1"/>
  <c r="N22" i="1"/>
  <c r="O22" i="1" s="1"/>
  <c r="Q21" i="1"/>
  <c r="G21" i="1"/>
  <c r="H21" i="1" s="1"/>
  <c r="J20" i="1"/>
  <c r="F24" i="1"/>
  <c r="AB23" i="1" l="1"/>
  <c r="AC23" i="1" s="1"/>
  <c r="AE22" i="1"/>
  <c r="V21" i="1"/>
  <c r="U22" i="1"/>
  <c r="X21" i="1"/>
  <c r="Q22" i="1"/>
  <c r="N23" i="1"/>
  <c r="O23" i="1" s="1"/>
  <c r="G22" i="1"/>
  <c r="H22" i="1" s="1"/>
  <c r="J21" i="1"/>
  <c r="F25" i="1"/>
  <c r="AE23" i="1" l="1"/>
  <c r="AB24" i="1"/>
  <c r="AC24" i="1" s="1"/>
  <c r="X22" i="1"/>
  <c r="V22" i="1"/>
  <c r="U23" i="1" s="1"/>
  <c r="Q23" i="1"/>
  <c r="N24" i="1"/>
  <c r="O24" i="1" s="1"/>
  <c r="J22" i="1"/>
  <c r="G23" i="1"/>
  <c r="H23" i="1" s="1"/>
  <c r="F26" i="1"/>
  <c r="AE24" i="1" l="1"/>
  <c r="AB25" i="1"/>
  <c r="AC25" i="1" s="1"/>
  <c r="X23" i="1"/>
  <c r="V23" i="1"/>
  <c r="U24" i="1" s="1"/>
  <c r="Q24" i="1"/>
  <c r="N25" i="1"/>
  <c r="O25" i="1" s="1"/>
  <c r="G24" i="1"/>
  <c r="H24" i="1" s="1"/>
  <c r="J23" i="1"/>
  <c r="F27" i="1"/>
  <c r="AE25" i="1" l="1"/>
  <c r="AB26" i="1"/>
  <c r="AC26" i="1" s="1"/>
  <c r="X24" i="1"/>
  <c r="V24" i="1"/>
  <c r="U25" i="1"/>
  <c r="Q25" i="1"/>
  <c r="N26" i="1"/>
  <c r="O26" i="1" s="1"/>
  <c r="J24" i="1"/>
  <c r="G25" i="1"/>
  <c r="H25" i="1" s="1"/>
  <c r="F28" i="1"/>
  <c r="AB27" i="1" l="1"/>
  <c r="AC27" i="1" s="1"/>
  <c r="AE26" i="1"/>
  <c r="X25" i="1"/>
  <c r="V25" i="1"/>
  <c r="U26" i="1" s="1"/>
  <c r="N27" i="1"/>
  <c r="O27" i="1" s="1"/>
  <c r="Q26" i="1"/>
  <c r="J25" i="1"/>
  <c r="G26" i="1"/>
  <c r="H26" i="1" s="1"/>
  <c r="F29" i="1"/>
  <c r="AB28" i="1" l="1"/>
  <c r="AC28" i="1" s="1"/>
  <c r="AE27" i="1"/>
  <c r="V26" i="1"/>
  <c r="U27" i="1"/>
  <c r="X26" i="1"/>
  <c r="Q27" i="1"/>
  <c r="N28" i="1"/>
  <c r="O28" i="1" s="1"/>
  <c r="J26" i="1"/>
  <c r="G27" i="1"/>
  <c r="H27" i="1" s="1"/>
  <c r="F30" i="1"/>
  <c r="AB29" i="1" l="1"/>
  <c r="AC29" i="1" s="1"/>
  <c r="AE28" i="1"/>
  <c r="X27" i="1"/>
  <c r="V27" i="1"/>
  <c r="U28" i="1"/>
  <c r="Q28" i="1"/>
  <c r="N29" i="1"/>
  <c r="O29" i="1" s="1"/>
  <c r="J27" i="1"/>
  <c r="G28" i="1"/>
  <c r="H28" i="1" s="1"/>
  <c r="F31" i="1"/>
  <c r="AE29" i="1" l="1"/>
  <c r="AB30" i="1"/>
  <c r="AC30" i="1" s="1"/>
  <c r="X28" i="1"/>
  <c r="V28" i="1"/>
  <c r="U29" i="1" s="1"/>
  <c r="Q29" i="1"/>
  <c r="N30" i="1"/>
  <c r="O30" i="1" s="1"/>
  <c r="J28" i="1"/>
  <c r="G29" i="1"/>
  <c r="H29" i="1" s="1"/>
  <c r="F32" i="1"/>
  <c r="AE30" i="1" l="1"/>
  <c r="AB31" i="1"/>
  <c r="AC31" i="1" s="1"/>
  <c r="V29" i="1"/>
  <c r="U30" i="1"/>
  <c r="X29" i="1"/>
  <c r="Q30" i="1"/>
  <c r="N31" i="1"/>
  <c r="O31" i="1" s="1"/>
  <c r="J29" i="1"/>
  <c r="G30" i="1"/>
  <c r="H30" i="1" s="1"/>
  <c r="F33" i="1"/>
  <c r="AB32" i="1" l="1"/>
  <c r="AC32" i="1" s="1"/>
  <c r="AE31" i="1"/>
  <c r="X30" i="1"/>
  <c r="V30" i="1"/>
  <c r="U31" i="1" s="1"/>
  <c r="Q31" i="1"/>
  <c r="N32" i="1"/>
  <c r="O32" i="1" s="1"/>
  <c r="J30" i="1"/>
  <c r="G31" i="1"/>
  <c r="H31" i="1" s="1"/>
  <c r="F34" i="1"/>
  <c r="AE32" i="1" l="1"/>
  <c r="AB33" i="1"/>
  <c r="AC33" i="1" s="1"/>
  <c r="X31" i="1"/>
  <c r="V31" i="1"/>
  <c r="U32" i="1" s="1"/>
  <c r="Q32" i="1"/>
  <c r="N33" i="1"/>
  <c r="O33" i="1" s="1"/>
  <c r="J31" i="1"/>
  <c r="G32" i="1"/>
  <c r="H32" i="1" s="1"/>
  <c r="F35" i="1"/>
  <c r="AE33" i="1" l="1"/>
  <c r="AB34" i="1"/>
  <c r="AC34" i="1" s="1"/>
  <c r="X32" i="1"/>
  <c r="V32" i="1"/>
  <c r="U33" i="1"/>
  <c r="Q33" i="1"/>
  <c r="N34" i="1"/>
  <c r="O34" i="1" s="1"/>
  <c r="J32" i="1"/>
  <c r="G33" i="1"/>
  <c r="H33" i="1" s="1"/>
  <c r="F36" i="1"/>
  <c r="AE34" i="1" l="1"/>
  <c r="AB35" i="1"/>
  <c r="AC35" i="1" s="1"/>
  <c r="X33" i="1"/>
  <c r="V33" i="1"/>
  <c r="U34" i="1" s="1"/>
  <c r="N35" i="1"/>
  <c r="O35" i="1" s="1"/>
  <c r="Q34" i="1"/>
  <c r="J33" i="1"/>
  <c r="G34" i="1"/>
  <c r="H34" i="1" s="1"/>
  <c r="F37" i="1"/>
  <c r="AE35" i="1" l="1"/>
  <c r="AB36" i="1"/>
  <c r="AC36" i="1" s="1"/>
  <c r="V34" i="1"/>
  <c r="U35" i="1" s="1"/>
  <c r="X34" i="1"/>
  <c r="Q35" i="1"/>
  <c r="N36" i="1"/>
  <c r="O36" i="1" s="1"/>
  <c r="J34" i="1"/>
  <c r="G35" i="1"/>
  <c r="H35" i="1" s="1"/>
  <c r="F38" i="1"/>
  <c r="AE36" i="1" l="1"/>
  <c r="AB37" i="1"/>
  <c r="AC37" i="1" s="1"/>
  <c r="X35" i="1"/>
  <c r="V35" i="1"/>
  <c r="U36" i="1"/>
  <c r="Q36" i="1"/>
  <c r="N37" i="1"/>
  <c r="O37" i="1" s="1"/>
  <c r="J35" i="1"/>
  <c r="G36" i="1"/>
  <c r="H36" i="1" s="1"/>
  <c r="F39" i="1"/>
  <c r="AE37" i="1" l="1"/>
  <c r="AB38" i="1"/>
  <c r="AC38" i="1" s="1"/>
  <c r="X36" i="1"/>
  <c r="V36" i="1"/>
  <c r="U37" i="1" s="1"/>
  <c r="N38" i="1"/>
  <c r="O38" i="1" s="1"/>
  <c r="Q37" i="1"/>
  <c r="J36" i="1"/>
  <c r="G37" i="1"/>
  <c r="H37" i="1" s="1"/>
  <c r="F40" i="1"/>
  <c r="AB39" i="1" l="1"/>
  <c r="AC39" i="1" s="1"/>
  <c r="AE38" i="1"/>
  <c r="V37" i="1"/>
  <c r="U38" i="1"/>
  <c r="X37" i="1"/>
  <c r="Q38" i="1"/>
  <c r="N39" i="1"/>
  <c r="O39" i="1" s="1"/>
  <c r="J37" i="1"/>
  <c r="G38" i="1"/>
  <c r="H38" i="1" s="1"/>
  <c r="F41" i="1"/>
  <c r="F42" i="1" s="1"/>
  <c r="F43" i="1" s="1"/>
  <c r="F44" i="1" s="1"/>
  <c r="F45" i="1" s="1"/>
  <c r="F46" i="1" s="1"/>
  <c r="F47" i="1" s="1"/>
  <c r="F48" i="1" s="1"/>
  <c r="AE39" i="1" l="1"/>
  <c r="AB40" i="1"/>
  <c r="AC40" i="1" s="1"/>
  <c r="X38" i="1"/>
  <c r="V38" i="1"/>
  <c r="U39" i="1" s="1"/>
  <c r="Q39" i="1"/>
  <c r="N40" i="1"/>
  <c r="O40" i="1" s="1"/>
  <c r="J38" i="1"/>
  <c r="G39" i="1"/>
  <c r="H39" i="1" s="1"/>
  <c r="AB41" i="1" l="1"/>
  <c r="AC41" i="1" s="1"/>
  <c r="AE40" i="1"/>
  <c r="X39" i="1"/>
  <c r="V39" i="1"/>
  <c r="U40" i="1" s="1"/>
  <c r="Q40" i="1"/>
  <c r="N41" i="1"/>
  <c r="O41" i="1" s="1"/>
  <c r="G40" i="1"/>
  <c r="H40" i="1" s="1"/>
  <c r="J39" i="1"/>
  <c r="AE41" i="1" l="1"/>
  <c r="AB42" i="1"/>
  <c r="AC42" i="1" s="1"/>
  <c r="X40" i="1"/>
  <c r="V40" i="1"/>
  <c r="U41" i="1"/>
  <c r="Q41" i="1"/>
  <c r="N42" i="1"/>
  <c r="O42" i="1" s="1"/>
  <c r="J40" i="1"/>
  <c r="G41" i="1"/>
  <c r="H41" i="1" s="1"/>
  <c r="AE42" i="1" l="1"/>
  <c r="AB43" i="1"/>
  <c r="AC43" i="1" s="1"/>
  <c r="X41" i="1"/>
  <c r="V41" i="1"/>
  <c r="U42" i="1" s="1"/>
  <c r="N43" i="1"/>
  <c r="O43" i="1" s="1"/>
  <c r="Q42" i="1"/>
  <c r="G42" i="1"/>
  <c r="H42" i="1" s="1"/>
  <c r="J41" i="1"/>
  <c r="AB44" i="1" l="1"/>
  <c r="AC44" i="1" s="1"/>
  <c r="AE43" i="1"/>
  <c r="V42" i="1"/>
  <c r="U43" i="1"/>
  <c r="X42" i="1"/>
  <c r="Q43" i="1"/>
  <c r="N44" i="1"/>
  <c r="O44" i="1" s="1"/>
  <c r="J42" i="1"/>
  <c r="G43" i="1"/>
  <c r="H43" i="1" s="1"/>
  <c r="AB45" i="1" l="1"/>
  <c r="AC45" i="1" s="1"/>
  <c r="AE44" i="1"/>
  <c r="X43" i="1"/>
  <c r="V43" i="1"/>
  <c r="U44" i="1"/>
  <c r="Q44" i="1"/>
  <c r="N45" i="1"/>
  <c r="O45" i="1" s="1"/>
  <c r="J43" i="1"/>
  <c r="G44" i="1"/>
  <c r="H44" i="1" s="1"/>
  <c r="AE45" i="1" l="1"/>
  <c r="AB46" i="1"/>
  <c r="AC46" i="1" s="1"/>
  <c r="X44" i="1"/>
  <c r="V44" i="1"/>
  <c r="U45" i="1" s="1"/>
  <c r="Q45" i="1"/>
  <c r="N46" i="1"/>
  <c r="O46" i="1" s="1"/>
  <c r="G45" i="1"/>
  <c r="H45" i="1" s="1"/>
  <c r="J44" i="1"/>
  <c r="AE46" i="1" l="1"/>
  <c r="AB47" i="1"/>
  <c r="AC47" i="1" s="1"/>
  <c r="V45" i="1"/>
  <c r="U46" i="1"/>
  <c r="X45" i="1"/>
  <c r="Q46" i="1"/>
  <c r="N47" i="1"/>
  <c r="O47" i="1" s="1"/>
  <c r="J45" i="1"/>
  <c r="G46" i="1"/>
  <c r="H46" i="1" s="1"/>
  <c r="AE47" i="1" l="1"/>
  <c r="AB48" i="1"/>
  <c r="AC48" i="1" s="1"/>
  <c r="X46" i="1"/>
  <c r="V46" i="1"/>
  <c r="U47" i="1" s="1"/>
  <c r="N48" i="1"/>
  <c r="Q47" i="1"/>
  <c r="J46" i="1"/>
  <c r="G47" i="1"/>
  <c r="H47" i="1" s="1"/>
  <c r="O48" i="1" l="1"/>
  <c r="N49" i="1"/>
  <c r="AE48" i="1"/>
  <c r="AB49" i="1"/>
  <c r="AC49" i="1" s="1"/>
  <c r="X47" i="1"/>
  <c r="V47" i="1"/>
  <c r="U48" i="1" s="1"/>
  <c r="Q48" i="1"/>
  <c r="G48" i="1"/>
  <c r="H48" i="1" s="1"/>
  <c r="J47" i="1"/>
  <c r="O49" i="1" l="1"/>
  <c r="N50" i="1" s="1"/>
  <c r="Q49" i="1"/>
  <c r="AE49" i="1"/>
  <c r="AB50" i="1"/>
  <c r="AC50" i="1" s="1"/>
  <c r="X48" i="1"/>
  <c r="V48" i="1"/>
  <c r="U49" i="1" s="1"/>
  <c r="J48" i="1"/>
  <c r="Q50" i="1" l="1"/>
  <c r="O50" i="1"/>
  <c r="N51" i="1"/>
  <c r="AE50" i="1"/>
  <c r="AB51" i="1"/>
  <c r="AC51" i="1" s="1"/>
  <c r="X49" i="1"/>
  <c r="V49" i="1"/>
  <c r="U50" i="1"/>
  <c r="Q51" i="1" l="1"/>
  <c r="O51" i="1"/>
  <c r="N52" i="1" s="1"/>
  <c r="AE51" i="1"/>
  <c r="X50" i="1"/>
  <c r="V50" i="1"/>
  <c r="U51" i="1"/>
  <c r="Q52" i="1" l="1"/>
  <c r="O52" i="1"/>
  <c r="N53" i="1" s="1"/>
  <c r="V51" i="1"/>
  <c r="U52" i="1" s="1"/>
  <c r="X51" i="1"/>
  <c r="Q53" i="1" l="1"/>
  <c r="O53" i="1"/>
  <c r="N54" i="1"/>
  <c r="V52" i="1"/>
  <c r="U53" i="1" s="1"/>
  <c r="X52" i="1"/>
  <c r="O54" i="1" l="1"/>
  <c r="N55" i="1" s="1"/>
  <c r="Q54" i="1"/>
  <c r="X53" i="1"/>
  <c r="V53" i="1"/>
  <c r="U54" i="1" s="1"/>
  <c r="O55" i="1" l="1"/>
  <c r="N56" i="1"/>
  <c r="Q55" i="1"/>
  <c r="V54" i="1"/>
  <c r="X54" i="1"/>
  <c r="O56" i="1" l="1"/>
  <c r="N57" i="1" s="1"/>
  <c r="Q56" i="1"/>
  <c r="O57" i="1" l="1"/>
  <c r="Q57" i="1"/>
  <c r="N58" i="1"/>
  <c r="Q58" i="1" l="1"/>
  <c r="O58" i="1"/>
  <c r="N59" i="1" s="1"/>
  <c r="Q59" i="1" l="1"/>
  <c r="O59" i="1"/>
  <c r="N60" i="1" s="1"/>
  <c r="O60" i="1" l="1"/>
  <c r="Q60" i="1"/>
</calcChain>
</file>

<file path=xl/sharedStrings.xml><?xml version="1.0" encoding="utf-8"?>
<sst xmlns="http://schemas.openxmlformats.org/spreadsheetml/2006/main" count="38" uniqueCount="26">
  <si>
    <t>worth each</t>
  </si>
  <si>
    <t>yield in £</t>
  </si>
  <si>
    <t>Yield = 4%</t>
  </si>
  <si>
    <t>Growth = 5%</t>
  </si>
  <si>
    <t>Yield used to buy more shares at the end of year price</t>
  </si>
  <si>
    <t>growth %</t>
  </si>
  <si>
    <t>number of shares</t>
  </si>
  <si>
    <t>holding in £</t>
  </si>
  <si>
    <t>Yield = 4%, less costs of 1.5%</t>
  </si>
  <si>
    <t>Growth = 7%</t>
  </si>
  <si>
    <t>Growth = 5% less costs of 1.5%</t>
  </si>
  <si>
    <t>Cash at 4% interest</t>
  </si>
  <si>
    <t>Year</t>
  </si>
  <si>
    <t>Start</t>
  </si>
  <si>
    <t>End</t>
  </si>
  <si>
    <t>Key</t>
  </si>
  <si>
    <t>Doubling your money</t>
  </si>
  <si>
    <t>Quadrupling your money</t>
  </si>
  <si>
    <t>35 years</t>
  </si>
  <si>
    <t>10x your money</t>
  </si>
  <si>
    <t xml:space="preserve">Year </t>
  </si>
  <si>
    <t>No. of shares</t>
  </si>
  <si>
    <t>Worth each</t>
  </si>
  <si>
    <t>Yield in £</t>
  </si>
  <si>
    <t>Growth %</t>
  </si>
  <si>
    <t>Holding in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</si>
</sst>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£&quot;* #,##0.00_);_(&quot;£&quot;* \(#,##0.00\);_(&quot;£&quot;* &quot;-&quot;??_);_(@_)"/>
    <numFmt numFmtId="169" formatCode="0.00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2" fontId="0" fillId="0" borderId="0" xfId="0" applyNumberFormat="1"/>
    <xf numFmtId="44" fontId="0" fillId="0" borderId="0" xfId="1" applyFont="1"/>
    <xf numFmtId="44" fontId="0" fillId="0" borderId="0" xfId="0" applyNumberFormat="1"/>
    <xf numFmtId="2" fontId="0" fillId="0" borderId="0" xfId="1" applyNumberFormat="1" applyFont="1"/>
    <xf numFmtId="0" fontId="0" fillId="2" borderId="0" xfId="0" applyFill="1"/>
    <xf numFmtId="0" fontId="0" fillId="0" borderId="0" xfId="0" applyFill="1"/>
    <xf numFmtId="44" fontId="0" fillId="0" borderId="0" xfId="0" applyNumberFormat="1" applyFill="1"/>
    <xf numFmtId="2" fontId="0" fillId="0" borderId="0" xfId="1" applyNumberFormat="1" applyFont="1" applyFill="1"/>
    <xf numFmtId="44" fontId="0" fillId="0" borderId="0" xfId="1" applyFont="1" applyFill="1"/>
    <xf numFmtId="2" fontId="0" fillId="0" borderId="0" xfId="0" applyNumberFormat="1" applyFill="1"/>
    <xf numFmtId="169" fontId="0" fillId="0" borderId="0" xfId="0" applyNumberFormat="1"/>
    <xf numFmtId="169" fontId="0" fillId="0" borderId="0" xfId="0" applyNumberFormat="1" applyFill="1"/>
    <xf numFmtId="44" fontId="0" fillId="3" borderId="0" xfId="0" applyNumberFormat="1" applyFill="1"/>
    <xf numFmtId="0" fontId="0" fillId="3" borderId="0" xfId="0" applyFill="1"/>
    <xf numFmtId="2" fontId="0" fillId="3" borderId="0" xfId="1" applyNumberFormat="1" applyFont="1" applyFill="1"/>
    <xf numFmtId="169" fontId="0" fillId="3" borderId="0" xfId="0" applyNumberFormat="1" applyFill="1"/>
    <xf numFmtId="0" fontId="0" fillId="4" borderId="0" xfId="0" applyFill="1"/>
    <xf numFmtId="0" fontId="0" fillId="5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0" fillId="6" borderId="0" xfId="0" applyFill="1"/>
    <xf numFmtId="0" fontId="0" fillId="7" borderId="0" xfId="0" applyFill="1"/>
    <xf numFmtId="0" fontId="0" fillId="7" borderId="0" xfId="0" applyFill="1" applyAlignment="1">
      <alignment horizontal="center"/>
    </xf>
    <xf numFmtId="44" fontId="0" fillId="7" borderId="0" xfId="0" applyNumberFormat="1" applyFill="1"/>
    <xf numFmtId="0" fontId="2" fillId="4" borderId="0" xfId="0" applyFont="1" applyFill="1"/>
    <xf numFmtId="44" fontId="2" fillId="4" borderId="0" xfId="0" applyNumberFormat="1" applyFont="1" applyFill="1"/>
    <xf numFmtId="2" fontId="2" fillId="4" borderId="0" xfId="1" applyNumberFormat="1" applyFont="1" applyFill="1"/>
    <xf numFmtId="44" fontId="2" fillId="4" borderId="0" xfId="1" applyFont="1" applyFill="1"/>
    <xf numFmtId="2" fontId="2" fillId="4" borderId="0" xfId="0" applyNumberFormat="1" applyFont="1" applyFill="1"/>
    <xf numFmtId="0" fontId="2" fillId="5" borderId="0" xfId="0" applyFont="1" applyFill="1"/>
    <xf numFmtId="44" fontId="2" fillId="5" borderId="0" xfId="0" applyNumberFormat="1" applyFont="1" applyFill="1"/>
    <xf numFmtId="2" fontId="2" fillId="5" borderId="0" xfId="1" applyNumberFormat="1" applyFont="1" applyFill="1"/>
    <xf numFmtId="44" fontId="2" fillId="5" borderId="0" xfId="1" applyFont="1" applyFill="1"/>
    <xf numFmtId="2" fontId="2" fillId="5" borderId="0" xfId="0" applyNumberFormat="1" applyFont="1" applyFill="1"/>
    <xf numFmtId="0" fontId="2" fillId="2" borderId="0" xfId="0" applyFont="1" applyFill="1"/>
    <xf numFmtId="44" fontId="2" fillId="2" borderId="0" xfId="0" applyNumberFormat="1" applyFont="1" applyFill="1"/>
    <xf numFmtId="2" fontId="2" fillId="2" borderId="0" xfId="1" applyNumberFormat="1" applyFont="1" applyFill="1"/>
    <xf numFmtId="44" fontId="2" fillId="2" borderId="0" xfId="1" applyFont="1" applyFill="1"/>
    <xf numFmtId="2" fontId="2" fillId="2" borderId="0" xfId="0" applyNumberFormat="1" applyFont="1" applyFill="1"/>
    <xf numFmtId="0" fontId="2" fillId="3" borderId="0" xfId="0" applyFont="1" applyFill="1"/>
    <xf numFmtId="44" fontId="2" fillId="3" borderId="0" xfId="0" applyNumberFormat="1" applyFont="1" applyFill="1"/>
    <xf numFmtId="2" fontId="2" fillId="3" borderId="0" xfId="1" applyNumberFormat="1" applyFont="1" applyFill="1"/>
    <xf numFmtId="44" fontId="2" fillId="3" borderId="0" xfId="1" applyFont="1" applyFill="1"/>
    <xf numFmtId="2" fontId="2" fillId="3" borderId="0" xfId="0" applyNumberFormat="1" applyFont="1" applyFill="1"/>
    <xf numFmtId="169" fontId="2" fillId="3" borderId="0" xfId="0" applyNumberFormat="1" applyFont="1" applyFill="1"/>
    <xf numFmtId="169" fontId="2" fillId="2" borderId="0" xfId="0" applyNumberFormat="1" applyFont="1" applyFill="1"/>
    <xf numFmtId="169" fontId="2" fillId="5" borderId="0" xfId="0" applyNumberFormat="1" applyFont="1" applyFill="1"/>
    <xf numFmtId="169" fontId="2" fillId="4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5A552-6884-CF43-B623-5F423BAECDF1}">
  <dimension ref="A2:AE67"/>
  <sheetViews>
    <sheetView tabSelected="1" zoomScaleNormal="100" workbookViewId="0">
      <selection activeCell="Z24" sqref="Z24:AE24"/>
    </sheetView>
  </sheetViews>
  <sheetFormatPr baseColWidth="10" defaultRowHeight="16" x14ac:dyDescent="0.2"/>
  <cols>
    <col min="4" max="4" width="3.33203125" customWidth="1"/>
    <col min="7" max="7" width="12.5" customWidth="1"/>
    <col min="8" max="10" width="10.83203125" customWidth="1"/>
    <col min="11" max="11" width="3.33203125" customWidth="1"/>
    <col min="14" max="14" width="12.83203125" customWidth="1"/>
    <col min="18" max="18" width="3.33203125" customWidth="1"/>
    <col min="21" max="21" width="13.83203125" customWidth="1"/>
    <col min="25" max="25" width="3.33203125" customWidth="1"/>
  </cols>
  <sheetData>
    <row r="2" spans="1:31" x14ac:dyDescent="0.2">
      <c r="A2" s="19" t="s">
        <v>15</v>
      </c>
      <c r="B2" s="17" t="s">
        <v>16</v>
      </c>
      <c r="C2" s="17"/>
      <c r="D2" s="17"/>
    </row>
    <row r="3" spans="1:31" x14ac:dyDescent="0.2">
      <c r="B3" s="18" t="s">
        <v>17</v>
      </c>
      <c r="C3" s="18"/>
      <c r="D3" s="18"/>
    </row>
    <row r="4" spans="1:31" x14ac:dyDescent="0.2">
      <c r="B4" s="5" t="s">
        <v>18</v>
      </c>
      <c r="C4" s="5"/>
      <c r="D4" s="5"/>
    </row>
    <row r="5" spans="1:31" x14ac:dyDescent="0.2">
      <c r="B5" s="14" t="s">
        <v>19</v>
      </c>
      <c r="C5" s="14"/>
      <c r="D5" s="14"/>
    </row>
    <row r="8" spans="1:31" x14ac:dyDescent="0.2">
      <c r="A8" t="s">
        <v>11</v>
      </c>
      <c r="D8" s="22"/>
      <c r="F8" t="s">
        <v>2</v>
      </c>
      <c r="K8" s="22"/>
      <c r="M8" s="21" t="s">
        <v>8</v>
      </c>
      <c r="N8" s="21"/>
      <c r="R8" s="22"/>
      <c r="T8" t="s">
        <v>8</v>
      </c>
      <c r="Y8" s="22"/>
      <c r="AA8" s="21" t="s">
        <v>2</v>
      </c>
    </row>
    <row r="9" spans="1:31" x14ac:dyDescent="0.2">
      <c r="D9" s="22"/>
      <c r="F9" t="s">
        <v>3</v>
      </c>
      <c r="K9" s="22"/>
      <c r="M9" t="s">
        <v>3</v>
      </c>
      <c r="R9" s="22"/>
      <c r="T9" s="21" t="s">
        <v>9</v>
      </c>
      <c r="U9" s="21"/>
      <c r="Y9" s="22"/>
      <c r="AA9" s="21" t="s">
        <v>10</v>
      </c>
      <c r="AB9" s="21"/>
      <c r="AC9" s="21"/>
    </row>
    <row r="10" spans="1:31" x14ac:dyDescent="0.2">
      <c r="D10" s="22"/>
      <c r="F10" t="s">
        <v>4</v>
      </c>
      <c r="K10" s="22"/>
      <c r="M10" t="s">
        <v>4</v>
      </c>
      <c r="R10" s="22"/>
      <c r="T10" t="s">
        <v>4</v>
      </c>
      <c r="Y10" s="22"/>
      <c r="AA10" t="s">
        <v>4</v>
      </c>
    </row>
    <row r="11" spans="1:31" x14ac:dyDescent="0.2">
      <c r="D11" s="22"/>
      <c r="K11" s="22"/>
      <c r="R11" s="22"/>
      <c r="Y11" s="22"/>
    </row>
    <row r="12" spans="1:31" s="20" customFormat="1" x14ac:dyDescent="0.2">
      <c r="A12" s="20" t="s">
        <v>12</v>
      </c>
      <c r="B12" s="20" t="s">
        <v>13</v>
      </c>
      <c r="C12" s="20" t="s">
        <v>14</v>
      </c>
      <c r="D12" s="23"/>
      <c r="E12" s="20" t="s">
        <v>20</v>
      </c>
      <c r="F12" s="20" t="s">
        <v>22</v>
      </c>
      <c r="G12" s="20" t="s">
        <v>21</v>
      </c>
      <c r="H12" s="20" t="s">
        <v>23</v>
      </c>
      <c r="I12" s="20" t="s">
        <v>24</v>
      </c>
      <c r="J12" s="20" t="s">
        <v>25</v>
      </c>
      <c r="K12" s="23"/>
      <c r="M12" s="20" t="str">
        <f>F12</f>
        <v>Worth each</v>
      </c>
      <c r="N12" s="20" t="str">
        <f>G12</f>
        <v>No. of shares</v>
      </c>
      <c r="O12" s="20" t="s">
        <v>23</v>
      </c>
      <c r="P12" s="20" t="s">
        <v>24</v>
      </c>
      <c r="Q12" s="20" t="s">
        <v>25</v>
      </c>
      <c r="R12" s="23"/>
      <c r="T12" s="20" t="str">
        <f>F12</f>
        <v>Worth each</v>
      </c>
      <c r="U12" s="20" t="str">
        <f>G12</f>
        <v>No. of shares</v>
      </c>
      <c r="V12" s="20" t="s">
        <v>23</v>
      </c>
      <c r="W12" s="20" t="s">
        <v>24</v>
      </c>
      <c r="X12" s="20" t="s">
        <v>25</v>
      </c>
      <c r="Y12" s="23"/>
      <c r="AA12" s="20" t="s">
        <v>0</v>
      </c>
      <c r="AB12" s="20" t="s">
        <v>6</v>
      </c>
      <c r="AC12" s="20" t="s">
        <v>1</v>
      </c>
      <c r="AD12" s="20" t="s">
        <v>5</v>
      </c>
      <c r="AE12" s="20" t="s">
        <v>7</v>
      </c>
    </row>
    <row r="13" spans="1:31" x14ac:dyDescent="0.2">
      <c r="A13">
        <v>1</v>
      </c>
      <c r="B13" s="2">
        <v>100</v>
      </c>
      <c r="C13" s="3">
        <f>B13*1.04</f>
        <v>104</v>
      </c>
      <c r="D13" s="24"/>
      <c r="E13">
        <v>1</v>
      </c>
      <c r="F13" s="2">
        <v>1</v>
      </c>
      <c r="G13">
        <v>100</v>
      </c>
      <c r="H13" s="2">
        <f>((G13*F13)*0.04)</f>
        <v>4</v>
      </c>
      <c r="I13" s="1">
        <f>0.05</f>
        <v>0.05</v>
      </c>
      <c r="J13" s="3">
        <f>G13*F13</f>
        <v>100</v>
      </c>
      <c r="K13" s="22"/>
      <c r="L13">
        <v>1</v>
      </c>
      <c r="M13" s="2">
        <v>1</v>
      </c>
      <c r="N13">
        <v>100</v>
      </c>
      <c r="O13" s="2">
        <f>((N13*M13)*0.025)</f>
        <v>2.5</v>
      </c>
      <c r="P13" s="1">
        <f>0.05</f>
        <v>0.05</v>
      </c>
      <c r="Q13" s="3">
        <f>N13*M13</f>
        <v>100</v>
      </c>
      <c r="R13" s="22"/>
      <c r="S13">
        <v>1</v>
      </c>
      <c r="T13" s="2">
        <v>1</v>
      </c>
      <c r="U13">
        <v>100</v>
      </c>
      <c r="V13" s="2">
        <f>((U13*T13)*0.025)</f>
        <v>2.5</v>
      </c>
      <c r="W13" s="1">
        <f>0.07</f>
        <v>7.0000000000000007E-2</v>
      </c>
      <c r="X13" s="3">
        <f>U13*T13</f>
        <v>100</v>
      </c>
      <c r="Y13" s="22"/>
      <c r="Z13">
        <v>1</v>
      </c>
      <c r="AA13" s="2">
        <v>1</v>
      </c>
      <c r="AB13">
        <v>100</v>
      </c>
      <c r="AC13" s="2">
        <f>((AB13*AA13)*0.04)</f>
        <v>4</v>
      </c>
      <c r="AD13" s="11">
        <v>3.5000000000000003E-2</v>
      </c>
      <c r="AE13" s="3">
        <f>AB13*AA13</f>
        <v>100</v>
      </c>
    </row>
    <row r="14" spans="1:31" x14ac:dyDescent="0.2">
      <c r="A14">
        <v>2</v>
      </c>
      <c r="B14" s="3">
        <f>C13</f>
        <v>104</v>
      </c>
      <c r="C14" s="3">
        <f t="shared" ref="C14:C48" si="0">B14*1.04</f>
        <v>108.16</v>
      </c>
      <c r="D14" s="24"/>
      <c r="E14">
        <v>2</v>
      </c>
      <c r="F14" s="3">
        <f>F13+I13</f>
        <v>1.05</v>
      </c>
      <c r="G14" s="4">
        <f>G13+(H13/F14)</f>
        <v>103.80952380952381</v>
      </c>
      <c r="H14" s="2">
        <f t="shared" ref="H14:H41" si="1">((G14*F14)*0.04)</f>
        <v>4.3600000000000003</v>
      </c>
      <c r="I14" s="1">
        <f t="shared" ref="I14:I48" si="2">0.05</f>
        <v>0.05</v>
      </c>
      <c r="J14" s="3">
        <f>G14*F14</f>
        <v>109</v>
      </c>
      <c r="K14" s="22"/>
      <c r="L14">
        <v>2</v>
      </c>
      <c r="M14" s="3">
        <f>M13+P13</f>
        <v>1.05</v>
      </c>
      <c r="N14" s="4">
        <f>N13+(O13/M14)</f>
        <v>102.38095238095238</v>
      </c>
      <c r="O14" s="2">
        <f t="shared" ref="O14:O48" si="3">((N14*M14)*0.025)</f>
        <v>2.6875</v>
      </c>
      <c r="P14" s="1">
        <f t="shared" ref="P14:P60" si="4">0.05</f>
        <v>0.05</v>
      </c>
      <c r="Q14" s="3">
        <f>N14*M14</f>
        <v>107.5</v>
      </c>
      <c r="R14" s="22"/>
      <c r="S14">
        <v>2</v>
      </c>
      <c r="T14" s="3">
        <f>T13+W13</f>
        <v>1.07</v>
      </c>
      <c r="U14" s="4">
        <f>U13+(V13/T14)</f>
        <v>102.33644859813084</v>
      </c>
      <c r="V14" s="2">
        <f t="shared" ref="V14:V48" si="5">((U14*T14)*0.025)</f>
        <v>2.7375000000000007</v>
      </c>
      <c r="W14" s="1">
        <f t="shared" ref="W14:W54" si="6">0.07</f>
        <v>7.0000000000000007E-2</v>
      </c>
      <c r="X14" s="3">
        <f>U14*T14</f>
        <v>109.50000000000001</v>
      </c>
      <c r="Y14" s="22"/>
      <c r="Z14">
        <v>2</v>
      </c>
      <c r="AA14" s="3">
        <f>AA13+AD13</f>
        <v>1.0349999999999999</v>
      </c>
      <c r="AB14" s="4">
        <f>AB13+(AC13/AA14)</f>
        <v>103.86473429951691</v>
      </c>
      <c r="AC14" s="2">
        <f t="shared" ref="AC14:AC51" si="7">((AB14*AA14)*0.04)</f>
        <v>4.3</v>
      </c>
      <c r="AD14" s="11">
        <v>3.5000000000000003E-2</v>
      </c>
      <c r="AE14" s="3">
        <f>AB14*AA14</f>
        <v>107.5</v>
      </c>
    </row>
    <row r="15" spans="1:31" x14ac:dyDescent="0.2">
      <c r="A15">
        <v>3</v>
      </c>
      <c r="B15" s="3">
        <f t="shared" ref="B15:B48" si="8">C14</f>
        <v>108.16</v>
      </c>
      <c r="C15" s="3">
        <f t="shared" si="0"/>
        <v>112.4864</v>
      </c>
      <c r="D15" s="24"/>
      <c r="E15">
        <v>3</v>
      </c>
      <c r="F15" s="3">
        <f t="shared" ref="F15:F41" si="9">F14+I14</f>
        <v>1.1000000000000001</v>
      </c>
      <c r="G15" s="4">
        <f t="shared" ref="G15:G41" si="10">G14+(H14/F15)</f>
        <v>107.77316017316018</v>
      </c>
      <c r="H15" s="2">
        <f t="shared" si="1"/>
        <v>4.7420190476190482</v>
      </c>
      <c r="I15" s="1">
        <f t="shared" si="2"/>
        <v>0.05</v>
      </c>
      <c r="J15" s="3">
        <f t="shared" ref="J15:J41" si="11">G15*F15</f>
        <v>118.5504761904762</v>
      </c>
      <c r="K15" s="22"/>
      <c r="L15">
        <v>3</v>
      </c>
      <c r="M15" s="3">
        <f t="shared" ref="M15:M48" si="12">M14+P14</f>
        <v>1.1000000000000001</v>
      </c>
      <c r="N15" s="4">
        <f t="shared" ref="N15:N48" si="13">N14+(O14/M15)</f>
        <v>104.82413419913419</v>
      </c>
      <c r="O15" s="2">
        <f t="shared" si="3"/>
        <v>2.8826636904761909</v>
      </c>
      <c r="P15" s="1">
        <f t="shared" si="4"/>
        <v>0.05</v>
      </c>
      <c r="Q15" s="3">
        <f t="shared" ref="Q15:Q48" si="14">N15*M15</f>
        <v>115.30654761904762</v>
      </c>
      <c r="R15" s="22"/>
      <c r="S15">
        <v>3</v>
      </c>
      <c r="T15" s="3">
        <f t="shared" ref="T15:T48" si="15">T14+W14</f>
        <v>1.1400000000000001</v>
      </c>
      <c r="U15" s="4">
        <f t="shared" ref="U15:U48" si="16">U14+(V14/T15)</f>
        <v>104.73776438760453</v>
      </c>
      <c r="V15" s="2">
        <f t="shared" si="5"/>
        <v>2.9850262850467297</v>
      </c>
      <c r="W15" s="1">
        <f t="shared" si="6"/>
        <v>7.0000000000000007E-2</v>
      </c>
      <c r="X15" s="3">
        <f t="shared" ref="X15:X48" si="17">U15*T15</f>
        <v>119.40105140186918</v>
      </c>
      <c r="Y15" s="22"/>
      <c r="Z15">
        <v>3</v>
      </c>
      <c r="AA15" s="3">
        <f t="shared" ref="AA15:AA51" si="18">AA14+AD14</f>
        <v>1.0699999999999998</v>
      </c>
      <c r="AB15" s="4">
        <f t="shared" ref="AB15:AB51" si="19">AB14+(AC14/AA15)</f>
        <v>107.88342588830196</v>
      </c>
      <c r="AC15" s="2">
        <f t="shared" si="7"/>
        <v>4.6174106280193232</v>
      </c>
      <c r="AD15" s="11">
        <v>3.5000000000000003E-2</v>
      </c>
      <c r="AE15" s="3">
        <f t="shared" ref="AE15:AE51" si="20">AB15*AA15</f>
        <v>115.43526570048307</v>
      </c>
    </row>
    <row r="16" spans="1:31" x14ac:dyDescent="0.2">
      <c r="A16">
        <v>4</v>
      </c>
      <c r="B16" s="3">
        <f t="shared" si="8"/>
        <v>112.4864</v>
      </c>
      <c r="C16" s="3">
        <f t="shared" si="0"/>
        <v>116.98585600000001</v>
      </c>
      <c r="D16" s="24"/>
      <c r="E16">
        <v>4</v>
      </c>
      <c r="F16" s="3">
        <f t="shared" si="9"/>
        <v>1.1500000000000001</v>
      </c>
      <c r="G16" s="4">
        <f t="shared" si="10"/>
        <v>111.89665499717674</v>
      </c>
      <c r="H16" s="2">
        <f t="shared" si="1"/>
        <v>5.1472461298701306</v>
      </c>
      <c r="I16" s="1">
        <f t="shared" si="2"/>
        <v>0.05</v>
      </c>
      <c r="J16" s="3">
        <f t="shared" si="11"/>
        <v>128.68115324675327</v>
      </c>
      <c r="K16" s="22"/>
      <c r="L16">
        <v>4</v>
      </c>
      <c r="M16" s="3">
        <f t="shared" si="12"/>
        <v>1.1500000000000001</v>
      </c>
      <c r="N16" s="4">
        <f t="shared" si="13"/>
        <v>107.33079827780914</v>
      </c>
      <c r="O16" s="2">
        <f t="shared" si="3"/>
        <v>3.0857604504870135</v>
      </c>
      <c r="P16" s="1">
        <f t="shared" si="4"/>
        <v>0.05</v>
      </c>
      <c r="Q16" s="3">
        <f t="shared" si="14"/>
        <v>123.43041801948053</v>
      </c>
      <c r="R16" s="22"/>
      <c r="S16">
        <v>4</v>
      </c>
      <c r="T16" s="3">
        <f t="shared" si="15"/>
        <v>1.2100000000000002</v>
      </c>
      <c r="U16" s="4">
        <f t="shared" si="16"/>
        <v>107.20472825954397</v>
      </c>
      <c r="V16" s="2">
        <f t="shared" si="5"/>
        <v>3.2429430298512054</v>
      </c>
      <c r="W16" s="1">
        <f t="shared" si="6"/>
        <v>7.0000000000000007E-2</v>
      </c>
      <c r="X16" s="3">
        <f t="shared" si="17"/>
        <v>129.71772119404821</v>
      </c>
      <c r="Y16" s="22"/>
      <c r="Z16">
        <v>4</v>
      </c>
      <c r="AA16" s="3">
        <f t="shared" si="18"/>
        <v>1.1049999999999998</v>
      </c>
      <c r="AB16" s="4">
        <f t="shared" si="19"/>
        <v>112.06207804035564</v>
      </c>
      <c r="AC16" s="2">
        <f t="shared" si="7"/>
        <v>4.9531438493837188</v>
      </c>
      <c r="AD16" s="11">
        <v>3.5000000000000003E-2</v>
      </c>
      <c r="AE16" s="3">
        <f t="shared" si="20"/>
        <v>123.82859623459296</v>
      </c>
    </row>
    <row r="17" spans="1:31" x14ac:dyDescent="0.2">
      <c r="A17">
        <v>5</v>
      </c>
      <c r="B17" s="3">
        <f t="shared" si="8"/>
        <v>116.98585600000001</v>
      </c>
      <c r="C17" s="3">
        <f t="shared" si="0"/>
        <v>121.66529024000002</v>
      </c>
      <c r="D17" s="24"/>
      <c r="E17">
        <v>5</v>
      </c>
      <c r="F17" s="3">
        <f t="shared" si="9"/>
        <v>1.2000000000000002</v>
      </c>
      <c r="G17" s="4">
        <f t="shared" si="10"/>
        <v>116.18602677206852</v>
      </c>
      <c r="H17" s="2">
        <f t="shared" si="1"/>
        <v>5.5769292850592898</v>
      </c>
      <c r="I17" s="1">
        <f t="shared" si="2"/>
        <v>0.05</v>
      </c>
      <c r="J17" s="3">
        <f t="shared" si="11"/>
        <v>139.42323212648225</v>
      </c>
      <c r="K17" s="22"/>
      <c r="L17">
        <v>5</v>
      </c>
      <c r="M17" s="3">
        <f t="shared" si="12"/>
        <v>1.2000000000000002</v>
      </c>
      <c r="N17" s="4">
        <f t="shared" si="13"/>
        <v>109.90226531988165</v>
      </c>
      <c r="O17" s="2">
        <f t="shared" si="3"/>
        <v>3.29706795959645</v>
      </c>
      <c r="P17" s="1">
        <f t="shared" si="4"/>
        <v>0.05</v>
      </c>
      <c r="Q17" s="3">
        <f t="shared" si="14"/>
        <v>131.88271838385799</v>
      </c>
      <c r="R17" s="22"/>
      <c r="S17">
        <v>5</v>
      </c>
      <c r="T17" s="3">
        <f t="shared" si="15"/>
        <v>1.2800000000000002</v>
      </c>
      <c r="U17" s="4">
        <f t="shared" si="16"/>
        <v>109.73827750161523</v>
      </c>
      <c r="V17" s="2">
        <f t="shared" si="5"/>
        <v>3.5116248800516878</v>
      </c>
      <c r="W17" s="1">
        <f t="shared" si="6"/>
        <v>7.0000000000000007E-2</v>
      </c>
      <c r="X17" s="3">
        <f t="shared" si="17"/>
        <v>140.46499520206751</v>
      </c>
      <c r="Y17" s="22"/>
      <c r="Z17">
        <v>5</v>
      </c>
      <c r="AA17" s="3">
        <f t="shared" si="18"/>
        <v>1.1399999999999997</v>
      </c>
      <c r="AB17" s="4">
        <f t="shared" si="19"/>
        <v>116.40694106613084</v>
      </c>
      <c r="AC17" s="2">
        <f t="shared" si="7"/>
        <v>5.3081565126155645</v>
      </c>
      <c r="AD17" s="11">
        <v>3.5000000000000003E-2</v>
      </c>
      <c r="AE17" s="3">
        <f t="shared" si="20"/>
        <v>132.70391281538912</v>
      </c>
    </row>
    <row r="18" spans="1:31" x14ac:dyDescent="0.2">
      <c r="A18">
        <v>6</v>
      </c>
      <c r="B18" s="3">
        <f t="shared" si="8"/>
        <v>121.66529024000002</v>
      </c>
      <c r="C18" s="3">
        <f t="shared" si="0"/>
        <v>126.53190184960002</v>
      </c>
      <c r="D18" s="24"/>
      <c r="E18">
        <v>6</v>
      </c>
      <c r="F18" s="3">
        <f t="shared" si="9"/>
        <v>1.2500000000000002</v>
      </c>
      <c r="G18" s="4">
        <f t="shared" si="10"/>
        <v>120.64757020011595</v>
      </c>
      <c r="H18" s="2">
        <f t="shared" si="1"/>
        <v>6.0323785100057989</v>
      </c>
      <c r="I18" s="1">
        <f t="shared" si="2"/>
        <v>0.05</v>
      </c>
      <c r="J18" s="3">
        <f t="shared" si="11"/>
        <v>150.80946275014497</v>
      </c>
      <c r="K18" s="22"/>
      <c r="L18">
        <v>6</v>
      </c>
      <c r="M18" s="3">
        <f t="shared" si="12"/>
        <v>1.2500000000000002</v>
      </c>
      <c r="N18" s="4">
        <f t="shared" si="13"/>
        <v>112.53991968755881</v>
      </c>
      <c r="O18" s="2">
        <f t="shared" si="3"/>
        <v>3.5168724902362136</v>
      </c>
      <c r="P18" s="1">
        <f t="shared" si="4"/>
        <v>0.05</v>
      </c>
      <c r="Q18" s="3">
        <f t="shared" si="14"/>
        <v>140.67489960944854</v>
      </c>
      <c r="R18" s="22"/>
      <c r="S18">
        <v>6</v>
      </c>
      <c r="T18" s="3">
        <f t="shared" si="15"/>
        <v>1.3500000000000003</v>
      </c>
      <c r="U18" s="4">
        <f t="shared" si="16"/>
        <v>112.33948111646833</v>
      </c>
      <c r="V18" s="2">
        <f t="shared" si="5"/>
        <v>3.7914574876808076</v>
      </c>
      <c r="W18" s="1">
        <f t="shared" si="6"/>
        <v>7.0000000000000007E-2</v>
      </c>
      <c r="X18" s="3">
        <f t="shared" si="17"/>
        <v>151.6582995072323</v>
      </c>
      <c r="Y18" s="22"/>
      <c r="Z18">
        <v>6</v>
      </c>
      <c r="AA18" s="3">
        <f t="shared" si="18"/>
        <v>1.1749999999999996</v>
      </c>
      <c r="AB18" s="4">
        <f t="shared" si="19"/>
        <v>120.92452107686749</v>
      </c>
      <c r="AC18" s="2">
        <f t="shared" si="7"/>
        <v>5.6834524906127708</v>
      </c>
      <c r="AD18" s="11">
        <v>3.5000000000000003E-2</v>
      </c>
      <c r="AE18" s="3">
        <f t="shared" si="20"/>
        <v>142.08631226531926</v>
      </c>
    </row>
    <row r="19" spans="1:31" x14ac:dyDescent="0.2">
      <c r="A19">
        <v>7</v>
      </c>
      <c r="B19" s="3">
        <f t="shared" si="8"/>
        <v>126.53190184960002</v>
      </c>
      <c r="C19" s="3">
        <f t="shared" si="0"/>
        <v>131.59317792358402</v>
      </c>
      <c r="D19" s="24"/>
      <c r="E19">
        <v>7</v>
      </c>
      <c r="F19" s="3">
        <f t="shared" si="9"/>
        <v>1.3000000000000003</v>
      </c>
      <c r="G19" s="4">
        <f t="shared" si="10"/>
        <v>125.28786136165887</v>
      </c>
      <c r="H19" s="2">
        <f t="shared" si="1"/>
        <v>6.5149687908062628</v>
      </c>
      <c r="I19" s="1">
        <f t="shared" si="2"/>
        <v>0.05</v>
      </c>
      <c r="J19" s="3">
        <f t="shared" si="11"/>
        <v>162.87421977015657</v>
      </c>
      <c r="K19" s="22"/>
      <c r="L19">
        <v>7</v>
      </c>
      <c r="M19" s="3">
        <f t="shared" si="12"/>
        <v>1.3000000000000003</v>
      </c>
      <c r="N19" s="4">
        <f t="shared" si="13"/>
        <v>115.24520621850974</v>
      </c>
      <c r="O19" s="2">
        <f t="shared" si="3"/>
        <v>3.7454692021015674</v>
      </c>
      <c r="P19" s="1">
        <f t="shared" si="4"/>
        <v>0.05</v>
      </c>
      <c r="Q19" s="3">
        <f t="shared" si="14"/>
        <v>149.8187680840627</v>
      </c>
      <c r="R19" s="22"/>
      <c r="S19">
        <v>7</v>
      </c>
      <c r="T19" s="3">
        <f t="shared" si="15"/>
        <v>1.4200000000000004</v>
      </c>
      <c r="U19" s="4">
        <f t="shared" si="16"/>
        <v>115.00952160075059</v>
      </c>
      <c r="V19" s="2">
        <f t="shared" si="5"/>
        <v>4.0828380168266474</v>
      </c>
      <c r="W19" s="1">
        <f t="shared" si="6"/>
        <v>7.0000000000000007E-2</v>
      </c>
      <c r="X19" s="3">
        <f t="shared" si="17"/>
        <v>163.31352067306588</v>
      </c>
      <c r="Y19" s="22"/>
      <c r="Z19">
        <v>7</v>
      </c>
      <c r="AA19" s="3">
        <f t="shared" si="18"/>
        <v>1.2099999999999995</v>
      </c>
      <c r="AB19" s="4">
        <f t="shared" si="19"/>
        <v>125.62158925092764</v>
      </c>
      <c r="AC19" s="2">
        <f t="shared" si="7"/>
        <v>6.0800849197448956</v>
      </c>
      <c r="AD19" s="11">
        <v>3.5000000000000003E-2</v>
      </c>
      <c r="AE19" s="3">
        <f t="shared" si="20"/>
        <v>152.00212299362238</v>
      </c>
    </row>
    <row r="20" spans="1:31" x14ac:dyDescent="0.2">
      <c r="A20">
        <v>8</v>
      </c>
      <c r="B20" s="3">
        <f t="shared" si="8"/>
        <v>131.59317792358402</v>
      </c>
      <c r="C20" s="3">
        <f t="shared" si="0"/>
        <v>136.85690504052738</v>
      </c>
      <c r="D20" s="24"/>
      <c r="E20">
        <v>8</v>
      </c>
      <c r="F20" s="3">
        <f t="shared" si="9"/>
        <v>1.3500000000000003</v>
      </c>
      <c r="G20" s="4">
        <f t="shared" si="10"/>
        <v>130.11376416966351</v>
      </c>
      <c r="H20" s="2">
        <f t="shared" si="1"/>
        <v>7.0261432651618314</v>
      </c>
      <c r="I20" s="1">
        <f t="shared" si="2"/>
        <v>0.05</v>
      </c>
      <c r="J20" s="3">
        <f t="shared" si="11"/>
        <v>175.65358162904579</v>
      </c>
      <c r="K20" s="22"/>
      <c r="L20">
        <v>8</v>
      </c>
      <c r="M20" s="3">
        <f t="shared" si="12"/>
        <v>1.3500000000000003</v>
      </c>
      <c r="N20" s="4">
        <f t="shared" si="13"/>
        <v>118.01962784969608</v>
      </c>
      <c r="O20" s="2">
        <f t="shared" si="3"/>
        <v>3.9831624399272436</v>
      </c>
      <c r="P20" s="1">
        <f t="shared" si="4"/>
        <v>0.05</v>
      </c>
      <c r="Q20" s="3">
        <f t="shared" si="14"/>
        <v>159.32649759708974</v>
      </c>
      <c r="R20" s="22"/>
      <c r="S20">
        <v>8</v>
      </c>
      <c r="T20" s="3">
        <f t="shared" si="15"/>
        <v>1.4900000000000004</v>
      </c>
      <c r="U20" s="4">
        <f t="shared" si="16"/>
        <v>117.74968134358727</v>
      </c>
      <c r="V20" s="2">
        <f t="shared" si="5"/>
        <v>4.3861756300486272</v>
      </c>
      <c r="W20" s="1">
        <f t="shared" si="6"/>
        <v>7.0000000000000007E-2</v>
      </c>
      <c r="X20" s="3">
        <f t="shared" si="17"/>
        <v>175.44702520194508</v>
      </c>
      <c r="Y20" s="22"/>
      <c r="Z20">
        <v>8</v>
      </c>
      <c r="AA20" s="3">
        <f t="shared" si="18"/>
        <v>1.2449999999999994</v>
      </c>
      <c r="AB20" s="4">
        <f t="shared" si="19"/>
        <v>130.50519159610425</v>
      </c>
      <c r="AC20" s="2">
        <f t="shared" si="7"/>
        <v>6.4991585414859889</v>
      </c>
      <c r="AD20" s="11">
        <v>3.5000000000000003E-2</v>
      </c>
      <c r="AE20" s="3">
        <f t="shared" si="20"/>
        <v>162.47896353714972</v>
      </c>
    </row>
    <row r="21" spans="1:31" x14ac:dyDescent="0.2">
      <c r="A21">
        <v>9</v>
      </c>
      <c r="B21" s="3">
        <f t="shared" si="8"/>
        <v>136.85690504052738</v>
      </c>
      <c r="C21" s="3">
        <f t="shared" si="0"/>
        <v>142.33118124214849</v>
      </c>
      <c r="D21" s="24"/>
      <c r="E21">
        <v>9</v>
      </c>
      <c r="F21" s="3">
        <f t="shared" si="9"/>
        <v>1.4000000000000004</v>
      </c>
      <c r="G21" s="4">
        <f t="shared" si="10"/>
        <v>135.13243793049338</v>
      </c>
      <c r="H21" s="2">
        <f t="shared" si="1"/>
        <v>7.5674165241076308</v>
      </c>
      <c r="I21" s="1">
        <f t="shared" si="2"/>
        <v>0.05</v>
      </c>
      <c r="J21" s="3">
        <f t="shared" si="11"/>
        <v>189.18541310269077</v>
      </c>
      <c r="K21" s="22"/>
      <c r="L21">
        <v>9</v>
      </c>
      <c r="M21" s="3">
        <f t="shared" si="12"/>
        <v>1.4000000000000004</v>
      </c>
      <c r="N21" s="4">
        <f t="shared" si="13"/>
        <v>120.86474387821553</v>
      </c>
      <c r="O21" s="2">
        <f t="shared" si="3"/>
        <v>4.2302660357375457</v>
      </c>
      <c r="P21" s="1">
        <f t="shared" si="4"/>
        <v>0.05</v>
      </c>
      <c r="Q21" s="3">
        <f t="shared" si="14"/>
        <v>169.21064142950181</v>
      </c>
      <c r="R21" s="22"/>
      <c r="S21">
        <v>9</v>
      </c>
      <c r="T21" s="3">
        <f t="shared" si="15"/>
        <v>1.5600000000000005</v>
      </c>
      <c r="U21" s="4">
        <f t="shared" si="16"/>
        <v>120.56133238849023</v>
      </c>
      <c r="V21" s="2">
        <f t="shared" si="5"/>
        <v>4.7018919631511205</v>
      </c>
      <c r="W21" s="1">
        <f t="shared" si="6"/>
        <v>7.0000000000000007E-2</v>
      </c>
      <c r="X21" s="3">
        <f t="shared" si="17"/>
        <v>188.07567852604481</v>
      </c>
      <c r="Y21" s="22"/>
      <c r="Z21">
        <v>9</v>
      </c>
      <c r="AA21" s="3">
        <f t="shared" si="18"/>
        <v>1.2799999999999994</v>
      </c>
      <c r="AB21" s="4">
        <f t="shared" si="19"/>
        <v>135.58265920664019</v>
      </c>
      <c r="AC21" s="2">
        <f t="shared" si="7"/>
        <v>6.9418321513799741</v>
      </c>
      <c r="AD21" s="11">
        <v>3.5000000000000003E-2</v>
      </c>
      <c r="AE21" s="3">
        <f t="shared" si="20"/>
        <v>173.54580378449936</v>
      </c>
    </row>
    <row r="22" spans="1:31" x14ac:dyDescent="0.2">
      <c r="A22">
        <v>10</v>
      </c>
      <c r="B22" s="3">
        <f t="shared" si="8"/>
        <v>142.33118124214849</v>
      </c>
      <c r="C22" s="3">
        <f t="shared" si="0"/>
        <v>148.02442849183444</v>
      </c>
      <c r="D22" s="24"/>
      <c r="E22" s="25">
        <v>10</v>
      </c>
      <c r="F22" s="26">
        <f t="shared" si="9"/>
        <v>1.4500000000000004</v>
      </c>
      <c r="G22" s="27">
        <f t="shared" si="10"/>
        <v>140.35134587815381</v>
      </c>
      <c r="H22" s="28">
        <f t="shared" si="1"/>
        <v>8.1403780609329228</v>
      </c>
      <c r="I22" s="29">
        <f t="shared" si="2"/>
        <v>0.05</v>
      </c>
      <c r="J22" s="26">
        <f t="shared" si="11"/>
        <v>203.50945152332307</v>
      </c>
      <c r="K22" s="22"/>
      <c r="L22">
        <v>10</v>
      </c>
      <c r="M22" s="3">
        <f t="shared" si="12"/>
        <v>1.4500000000000004</v>
      </c>
      <c r="N22" s="4">
        <f t="shared" si="13"/>
        <v>123.78216873044832</v>
      </c>
      <c r="O22" s="2">
        <f t="shared" si="3"/>
        <v>4.4871036164787528</v>
      </c>
      <c r="P22" s="1">
        <f t="shared" si="4"/>
        <v>0.05</v>
      </c>
      <c r="Q22" s="3">
        <f t="shared" si="14"/>
        <v>179.4841446591501</v>
      </c>
      <c r="R22" s="22"/>
      <c r="S22" s="25">
        <v>10</v>
      </c>
      <c r="T22" s="26">
        <f t="shared" si="15"/>
        <v>1.6300000000000006</v>
      </c>
      <c r="U22" s="27">
        <f t="shared" si="16"/>
        <v>123.44592868490196</v>
      </c>
      <c r="V22" s="28">
        <f t="shared" si="5"/>
        <v>5.0304215939097574</v>
      </c>
      <c r="W22" s="29">
        <f t="shared" si="6"/>
        <v>7.0000000000000007E-2</v>
      </c>
      <c r="X22" s="26">
        <f t="shared" si="17"/>
        <v>201.21686375639027</v>
      </c>
      <c r="Y22" s="22"/>
      <c r="Z22" s="6">
        <v>10</v>
      </c>
      <c r="AA22" s="7">
        <f t="shared" si="18"/>
        <v>1.3149999999999993</v>
      </c>
      <c r="AB22" s="8">
        <f t="shared" si="19"/>
        <v>140.86161901757552</v>
      </c>
      <c r="AC22" s="2">
        <f t="shared" si="7"/>
        <v>7.4093211603244686</v>
      </c>
      <c r="AD22" s="12">
        <v>3.5000000000000003E-2</v>
      </c>
      <c r="AE22" s="7">
        <f t="shared" si="20"/>
        <v>185.23302900811171</v>
      </c>
    </row>
    <row r="23" spans="1:31" x14ac:dyDescent="0.2">
      <c r="A23">
        <v>11</v>
      </c>
      <c r="B23" s="3">
        <f t="shared" si="8"/>
        <v>148.02442849183444</v>
      </c>
      <c r="C23" s="3">
        <f t="shared" si="0"/>
        <v>153.94540563150784</v>
      </c>
      <c r="D23" s="24"/>
      <c r="E23">
        <v>11</v>
      </c>
      <c r="F23" s="3">
        <f t="shared" si="9"/>
        <v>1.5000000000000004</v>
      </c>
      <c r="G23" s="4">
        <f t="shared" si="10"/>
        <v>145.77826458544243</v>
      </c>
      <c r="H23" s="2">
        <f t="shared" si="1"/>
        <v>8.746695875126548</v>
      </c>
      <c r="I23" s="1">
        <f t="shared" si="2"/>
        <v>0.05</v>
      </c>
      <c r="J23" s="3">
        <f t="shared" si="11"/>
        <v>218.66739687816371</v>
      </c>
      <c r="K23" s="22"/>
      <c r="L23">
        <v>11</v>
      </c>
      <c r="M23" s="3">
        <f t="shared" si="12"/>
        <v>1.5000000000000004</v>
      </c>
      <c r="N23" s="4">
        <f t="shared" si="13"/>
        <v>126.77357114143415</v>
      </c>
      <c r="O23" s="2">
        <f t="shared" si="3"/>
        <v>4.7540089178037821</v>
      </c>
      <c r="P23" s="1">
        <f t="shared" si="4"/>
        <v>0.05</v>
      </c>
      <c r="Q23" s="3">
        <f t="shared" si="14"/>
        <v>190.16035671215127</v>
      </c>
      <c r="R23" s="22"/>
      <c r="S23">
        <v>11</v>
      </c>
      <c r="T23" s="3">
        <f t="shared" si="15"/>
        <v>1.7000000000000006</v>
      </c>
      <c r="U23" s="4">
        <f t="shared" si="16"/>
        <v>126.40500021073123</v>
      </c>
      <c r="V23" s="2">
        <f t="shared" si="5"/>
        <v>5.3722125089560793</v>
      </c>
      <c r="W23" s="1">
        <f t="shared" si="6"/>
        <v>7.0000000000000007E-2</v>
      </c>
      <c r="X23" s="3">
        <f t="shared" si="17"/>
        <v>214.88850035824316</v>
      </c>
      <c r="Y23" s="22"/>
      <c r="Z23" s="6">
        <v>11</v>
      </c>
      <c r="AA23" s="7">
        <f t="shared" si="18"/>
        <v>1.3499999999999992</v>
      </c>
      <c r="AB23" s="8">
        <f t="shared" si="19"/>
        <v>146.35000506226032</v>
      </c>
      <c r="AC23" s="2">
        <f t="shared" si="7"/>
        <v>7.9029002733620528</v>
      </c>
      <c r="AD23" s="12">
        <v>3.5000000000000003E-2</v>
      </c>
      <c r="AE23" s="7">
        <f t="shared" si="20"/>
        <v>197.57250683405132</v>
      </c>
    </row>
    <row r="24" spans="1:31" x14ac:dyDescent="0.2">
      <c r="A24">
        <v>12</v>
      </c>
      <c r="B24" s="3">
        <f t="shared" si="8"/>
        <v>153.94540563150784</v>
      </c>
      <c r="C24" s="3">
        <f t="shared" si="0"/>
        <v>160.10322185676816</v>
      </c>
      <c r="D24" s="24"/>
      <c r="E24">
        <v>12</v>
      </c>
      <c r="F24" s="3">
        <f t="shared" si="9"/>
        <v>1.5500000000000005</v>
      </c>
      <c r="G24" s="4">
        <f t="shared" si="10"/>
        <v>151.42129418229825</v>
      </c>
      <c r="H24" s="2">
        <f t="shared" si="1"/>
        <v>9.388120239302495</v>
      </c>
      <c r="I24" s="1">
        <f t="shared" si="2"/>
        <v>0.05</v>
      </c>
      <c r="J24" s="3">
        <f t="shared" si="11"/>
        <v>234.70300598256236</v>
      </c>
      <c r="K24" s="22"/>
      <c r="L24" s="25">
        <v>12</v>
      </c>
      <c r="M24" s="26">
        <f t="shared" si="12"/>
        <v>1.5500000000000005</v>
      </c>
      <c r="N24" s="27">
        <f t="shared" si="13"/>
        <v>129.84067366904949</v>
      </c>
      <c r="O24" s="28">
        <f t="shared" si="3"/>
        <v>5.0313261046756699</v>
      </c>
      <c r="P24" s="29">
        <f t="shared" si="4"/>
        <v>0.05</v>
      </c>
      <c r="Q24" s="26">
        <f t="shared" si="14"/>
        <v>201.25304418702677</v>
      </c>
      <c r="R24" s="22"/>
      <c r="S24">
        <v>12</v>
      </c>
      <c r="T24" s="3">
        <f t="shared" si="15"/>
        <v>1.7700000000000007</v>
      </c>
      <c r="U24" s="4">
        <f t="shared" si="16"/>
        <v>129.44014852087591</v>
      </c>
      <c r="V24" s="2">
        <f t="shared" si="5"/>
        <v>5.7277265720487618</v>
      </c>
      <c r="W24" s="1">
        <f t="shared" si="6"/>
        <v>7.0000000000000007E-2</v>
      </c>
      <c r="X24" s="3">
        <f t="shared" si="17"/>
        <v>229.10906288195045</v>
      </c>
      <c r="Y24" s="22"/>
      <c r="Z24" s="25">
        <v>12</v>
      </c>
      <c r="AA24" s="26">
        <f t="shared" si="18"/>
        <v>1.3849999999999991</v>
      </c>
      <c r="AB24" s="27">
        <f t="shared" si="19"/>
        <v>152.05607024158311</v>
      </c>
      <c r="AC24" s="28">
        <f t="shared" si="7"/>
        <v>8.4239062913837</v>
      </c>
      <c r="AD24" s="48">
        <v>3.5000000000000003E-2</v>
      </c>
      <c r="AE24" s="26">
        <f t="shared" si="20"/>
        <v>210.59765728459249</v>
      </c>
    </row>
    <row r="25" spans="1:31" x14ac:dyDescent="0.2">
      <c r="A25">
        <v>13</v>
      </c>
      <c r="B25" s="3">
        <f t="shared" si="8"/>
        <v>160.10322185676816</v>
      </c>
      <c r="C25" s="3">
        <f t="shared" si="0"/>
        <v>166.50735073103888</v>
      </c>
      <c r="D25" s="24"/>
      <c r="E25">
        <v>13</v>
      </c>
      <c r="F25" s="3">
        <f t="shared" si="9"/>
        <v>1.6000000000000005</v>
      </c>
      <c r="G25" s="4">
        <f t="shared" si="10"/>
        <v>157.28886933186232</v>
      </c>
      <c r="H25" s="2">
        <f t="shared" si="1"/>
        <v>10.066487637239192</v>
      </c>
      <c r="I25" s="1">
        <f t="shared" si="2"/>
        <v>0.05</v>
      </c>
      <c r="J25" s="3">
        <f t="shared" si="11"/>
        <v>251.66219093097979</v>
      </c>
      <c r="K25" s="22"/>
      <c r="L25">
        <v>13</v>
      </c>
      <c r="M25" s="3">
        <f t="shared" si="12"/>
        <v>1.6000000000000005</v>
      </c>
      <c r="N25" s="4">
        <f t="shared" si="13"/>
        <v>132.9852524844718</v>
      </c>
      <c r="O25" s="2">
        <f t="shared" si="3"/>
        <v>5.3194100993788744</v>
      </c>
      <c r="P25" s="1">
        <f t="shared" si="4"/>
        <v>0.05</v>
      </c>
      <c r="Q25" s="3">
        <f t="shared" si="14"/>
        <v>212.77640397515495</v>
      </c>
      <c r="R25" s="22"/>
      <c r="S25">
        <v>13</v>
      </c>
      <c r="T25" s="3">
        <f t="shared" si="15"/>
        <v>1.8400000000000007</v>
      </c>
      <c r="U25" s="4">
        <f t="shared" si="16"/>
        <v>132.55304339698935</v>
      </c>
      <c r="V25" s="2">
        <f t="shared" si="5"/>
        <v>6.0974399962615129</v>
      </c>
      <c r="W25" s="1">
        <f t="shared" si="6"/>
        <v>7.0000000000000007E-2</v>
      </c>
      <c r="X25" s="3">
        <f t="shared" si="17"/>
        <v>243.89759985046049</v>
      </c>
      <c r="Y25" s="22"/>
      <c r="Z25" s="6">
        <v>13</v>
      </c>
      <c r="AA25" s="7">
        <f t="shared" si="18"/>
        <v>1.419999999999999</v>
      </c>
      <c r="AB25" s="8">
        <f t="shared" si="19"/>
        <v>157.988398615797</v>
      </c>
      <c r="AC25" s="2">
        <f t="shared" si="7"/>
        <v>8.9737410413772647</v>
      </c>
      <c r="AD25" s="12">
        <v>3.5000000000000003E-2</v>
      </c>
      <c r="AE25" s="7">
        <f t="shared" si="20"/>
        <v>224.34352603443159</v>
      </c>
    </row>
    <row r="26" spans="1:31" x14ac:dyDescent="0.2">
      <c r="A26">
        <v>14</v>
      </c>
      <c r="B26" s="3">
        <f t="shared" si="8"/>
        <v>166.50735073103888</v>
      </c>
      <c r="C26" s="3">
        <f t="shared" si="0"/>
        <v>173.16764476028044</v>
      </c>
      <c r="D26" s="24"/>
      <c r="E26">
        <v>14</v>
      </c>
      <c r="F26" s="3">
        <f t="shared" si="9"/>
        <v>1.6500000000000006</v>
      </c>
      <c r="G26" s="4">
        <f t="shared" si="10"/>
        <v>163.38977093018909</v>
      </c>
      <c r="H26" s="2">
        <f t="shared" si="1"/>
        <v>10.783724881392484</v>
      </c>
      <c r="I26" s="1">
        <f t="shared" si="2"/>
        <v>0.05</v>
      </c>
      <c r="J26" s="3">
        <f t="shared" si="11"/>
        <v>269.5931220348121</v>
      </c>
      <c r="K26" s="22"/>
      <c r="L26">
        <v>14</v>
      </c>
      <c r="M26" s="3">
        <f t="shared" si="12"/>
        <v>1.6500000000000006</v>
      </c>
      <c r="N26" s="4">
        <f t="shared" si="13"/>
        <v>136.20913739318627</v>
      </c>
      <c r="O26" s="2">
        <f t="shared" si="3"/>
        <v>5.6186269174689363</v>
      </c>
      <c r="P26" s="1">
        <f t="shared" si="4"/>
        <v>0.05</v>
      </c>
      <c r="Q26" s="3">
        <f t="shared" si="14"/>
        <v>224.74507669875743</v>
      </c>
      <c r="R26" s="22"/>
      <c r="S26">
        <v>14</v>
      </c>
      <c r="T26" s="3">
        <f t="shared" si="15"/>
        <v>1.9100000000000008</v>
      </c>
      <c r="U26" s="4">
        <f t="shared" si="16"/>
        <v>135.7454203583828</v>
      </c>
      <c r="V26" s="2">
        <f t="shared" si="5"/>
        <v>6.4818438221127828</v>
      </c>
      <c r="W26" s="1">
        <f t="shared" si="6"/>
        <v>7.0000000000000007E-2</v>
      </c>
      <c r="X26" s="3">
        <f t="shared" si="17"/>
        <v>259.27375288451128</v>
      </c>
      <c r="Y26" s="22"/>
      <c r="Z26" s="6">
        <v>14</v>
      </c>
      <c r="AA26" s="7">
        <f t="shared" si="18"/>
        <v>1.454999999999999</v>
      </c>
      <c r="AB26" s="8">
        <f t="shared" si="19"/>
        <v>164.15591823186384</v>
      </c>
      <c r="AC26" s="2">
        <f t="shared" si="7"/>
        <v>9.553874441094468</v>
      </c>
      <c r="AD26" s="12">
        <v>3.5000000000000003E-2</v>
      </c>
      <c r="AE26" s="7">
        <f t="shared" si="20"/>
        <v>238.84686102736171</v>
      </c>
    </row>
    <row r="27" spans="1:31" x14ac:dyDescent="0.2">
      <c r="A27">
        <v>15</v>
      </c>
      <c r="B27" s="3">
        <f t="shared" si="8"/>
        <v>173.16764476028044</v>
      </c>
      <c r="C27" s="3">
        <f t="shared" si="0"/>
        <v>180.09435055069167</v>
      </c>
      <c r="D27" s="24"/>
      <c r="E27">
        <v>15</v>
      </c>
      <c r="F27" s="3">
        <f t="shared" si="9"/>
        <v>1.7000000000000006</v>
      </c>
      <c r="G27" s="4">
        <f t="shared" si="10"/>
        <v>169.73313850747877</v>
      </c>
      <c r="H27" s="2">
        <f t="shared" si="1"/>
        <v>11.541853418508561</v>
      </c>
      <c r="I27" s="1">
        <f t="shared" si="2"/>
        <v>0.05</v>
      </c>
      <c r="J27" s="3">
        <f t="shared" si="11"/>
        <v>288.54633546271401</v>
      </c>
      <c r="K27" s="22"/>
      <c r="L27">
        <v>15</v>
      </c>
      <c r="M27" s="3">
        <f t="shared" si="12"/>
        <v>1.7000000000000006</v>
      </c>
      <c r="N27" s="4">
        <f t="shared" si="13"/>
        <v>139.51421205052094</v>
      </c>
      <c r="O27" s="2">
        <f t="shared" si="3"/>
        <v>5.9293540121471429</v>
      </c>
      <c r="P27" s="1">
        <f t="shared" si="4"/>
        <v>0.05</v>
      </c>
      <c r="Q27" s="3">
        <f t="shared" si="14"/>
        <v>237.17416048588569</v>
      </c>
      <c r="R27" s="22"/>
      <c r="S27">
        <v>15</v>
      </c>
      <c r="T27" s="3">
        <f t="shared" si="15"/>
        <v>1.9800000000000009</v>
      </c>
      <c r="U27" s="4">
        <f t="shared" si="16"/>
        <v>139.01907885439937</v>
      </c>
      <c r="V27" s="2">
        <f t="shared" si="5"/>
        <v>6.8814444032927717</v>
      </c>
      <c r="W27" s="1">
        <f t="shared" si="6"/>
        <v>7.0000000000000007E-2</v>
      </c>
      <c r="X27" s="3">
        <f t="shared" si="17"/>
        <v>275.25777613171084</v>
      </c>
      <c r="Y27" s="22"/>
      <c r="Z27" s="6">
        <v>15</v>
      </c>
      <c r="AA27" s="7">
        <f t="shared" si="18"/>
        <v>1.4899999999999989</v>
      </c>
      <c r="AB27" s="8">
        <f t="shared" si="19"/>
        <v>170.56791450105476</v>
      </c>
      <c r="AC27" s="9">
        <f t="shared" si="7"/>
        <v>10.165847704262855</v>
      </c>
      <c r="AD27" s="12">
        <v>3.5000000000000003E-2</v>
      </c>
      <c r="AE27" s="7">
        <f t="shared" si="20"/>
        <v>254.14619260657139</v>
      </c>
    </row>
    <row r="28" spans="1:31" x14ac:dyDescent="0.2">
      <c r="A28">
        <v>16</v>
      </c>
      <c r="B28" s="3">
        <f t="shared" si="8"/>
        <v>180.09435055069167</v>
      </c>
      <c r="C28" s="3">
        <f t="shared" si="0"/>
        <v>187.29812457271936</v>
      </c>
      <c r="D28" s="24"/>
      <c r="E28">
        <v>16</v>
      </c>
      <c r="F28" s="3">
        <f t="shared" si="9"/>
        <v>1.7500000000000007</v>
      </c>
      <c r="G28" s="4">
        <f t="shared" si="10"/>
        <v>176.32848331805508</v>
      </c>
      <c r="H28" s="2">
        <f t="shared" si="1"/>
        <v>12.342993832263859</v>
      </c>
      <c r="I28" s="1">
        <f t="shared" si="2"/>
        <v>0.05</v>
      </c>
      <c r="J28" s="3">
        <f t="shared" si="11"/>
        <v>308.5748458065965</v>
      </c>
      <c r="K28" s="22"/>
      <c r="L28">
        <v>16</v>
      </c>
      <c r="M28" s="3">
        <f t="shared" si="12"/>
        <v>1.7500000000000007</v>
      </c>
      <c r="N28" s="4">
        <f t="shared" si="13"/>
        <v>142.90241434317645</v>
      </c>
      <c r="O28" s="2">
        <f t="shared" si="3"/>
        <v>6.2519806275139729</v>
      </c>
      <c r="P28" s="1">
        <f t="shared" si="4"/>
        <v>0.05</v>
      </c>
      <c r="Q28" s="3">
        <f t="shared" si="14"/>
        <v>250.07922510055889</v>
      </c>
      <c r="R28" s="22"/>
      <c r="S28">
        <v>16</v>
      </c>
      <c r="T28" s="3">
        <f t="shared" si="15"/>
        <v>2.0500000000000007</v>
      </c>
      <c r="U28" s="4">
        <f t="shared" si="16"/>
        <v>142.37588100234706</v>
      </c>
      <c r="V28" s="2">
        <f t="shared" si="5"/>
        <v>7.2967639013702899</v>
      </c>
      <c r="W28" s="1">
        <f t="shared" si="6"/>
        <v>7.0000000000000007E-2</v>
      </c>
      <c r="X28" s="3">
        <f t="shared" si="17"/>
        <v>291.87055605481157</v>
      </c>
      <c r="Y28" s="22"/>
      <c r="Z28" s="6">
        <v>16</v>
      </c>
      <c r="AA28" s="7">
        <f t="shared" si="18"/>
        <v>1.5249999999999988</v>
      </c>
      <c r="AB28" s="8">
        <f t="shared" si="19"/>
        <v>177.23404414319435</v>
      </c>
      <c r="AC28" s="9">
        <f t="shared" si="7"/>
        <v>10.811276692734848</v>
      </c>
      <c r="AD28" s="12">
        <v>3.5000000000000003E-2</v>
      </c>
      <c r="AE28" s="7">
        <f t="shared" si="20"/>
        <v>270.2819173183712</v>
      </c>
    </row>
    <row r="29" spans="1:31" x14ac:dyDescent="0.2">
      <c r="A29">
        <v>17</v>
      </c>
      <c r="B29" s="3">
        <f t="shared" si="8"/>
        <v>187.29812457271936</v>
      </c>
      <c r="C29" s="3">
        <f t="shared" si="0"/>
        <v>194.79004955562814</v>
      </c>
      <c r="D29" s="24"/>
      <c r="E29">
        <v>17</v>
      </c>
      <c r="F29" s="3">
        <f t="shared" si="9"/>
        <v>1.8000000000000007</v>
      </c>
      <c r="G29" s="4">
        <f t="shared" si="10"/>
        <v>183.18570211375723</v>
      </c>
      <c r="H29" s="2">
        <f t="shared" si="1"/>
        <v>13.189370552190526</v>
      </c>
      <c r="I29" s="1">
        <f t="shared" si="2"/>
        <v>0.05</v>
      </c>
      <c r="J29" s="3">
        <f t="shared" si="11"/>
        <v>329.73426380476315</v>
      </c>
      <c r="K29" s="22"/>
      <c r="L29">
        <v>17</v>
      </c>
      <c r="M29" s="3">
        <f t="shared" si="12"/>
        <v>1.8000000000000007</v>
      </c>
      <c r="N29" s="4">
        <f t="shared" si="13"/>
        <v>146.37573691401755</v>
      </c>
      <c r="O29" s="2">
        <f t="shared" si="3"/>
        <v>6.5869081611307925</v>
      </c>
      <c r="P29" s="1">
        <f t="shared" si="4"/>
        <v>0.05</v>
      </c>
      <c r="Q29" s="3">
        <f t="shared" si="14"/>
        <v>263.47632644523168</v>
      </c>
      <c r="R29" s="22"/>
      <c r="S29">
        <v>17</v>
      </c>
      <c r="T29" s="3">
        <f t="shared" si="15"/>
        <v>2.1200000000000006</v>
      </c>
      <c r="U29" s="4">
        <f t="shared" si="16"/>
        <v>145.81775076714436</v>
      </c>
      <c r="V29" s="2">
        <f t="shared" si="5"/>
        <v>7.7283407906586534</v>
      </c>
      <c r="W29" s="1">
        <f t="shared" si="6"/>
        <v>7.0000000000000007E-2</v>
      </c>
      <c r="X29" s="3">
        <f t="shared" si="17"/>
        <v>309.13363162634613</v>
      </c>
      <c r="Y29" s="22"/>
      <c r="Z29" s="6">
        <v>17</v>
      </c>
      <c r="AA29" s="7">
        <f t="shared" si="18"/>
        <v>1.5599999999999987</v>
      </c>
      <c r="AB29" s="8">
        <f t="shared" si="19"/>
        <v>184.16434971546028</v>
      </c>
      <c r="AC29" s="9">
        <f t="shared" si="7"/>
        <v>11.491855422244711</v>
      </c>
      <c r="AD29" s="12">
        <v>3.5000000000000003E-2</v>
      </c>
      <c r="AE29" s="7">
        <f t="shared" si="20"/>
        <v>287.2963855561178</v>
      </c>
    </row>
    <row r="30" spans="1:31" x14ac:dyDescent="0.2">
      <c r="A30" s="25">
        <v>18</v>
      </c>
      <c r="B30" s="26">
        <f t="shared" si="8"/>
        <v>194.79004955562814</v>
      </c>
      <c r="C30" s="26">
        <f t="shared" si="0"/>
        <v>202.58165153785328</v>
      </c>
      <c r="D30" s="24"/>
      <c r="E30">
        <v>18</v>
      </c>
      <c r="F30" s="3">
        <f t="shared" si="9"/>
        <v>1.8500000000000008</v>
      </c>
      <c r="G30" s="4">
        <f t="shared" si="10"/>
        <v>190.31509160142778</v>
      </c>
      <c r="H30" s="2">
        <f t="shared" si="1"/>
        <v>14.083316778505662</v>
      </c>
      <c r="I30" s="1">
        <f t="shared" si="2"/>
        <v>0.05</v>
      </c>
      <c r="J30" s="3">
        <f t="shared" si="11"/>
        <v>352.08291946264154</v>
      </c>
      <c r="K30" s="22"/>
      <c r="L30">
        <v>18</v>
      </c>
      <c r="M30" s="3">
        <f t="shared" si="12"/>
        <v>1.8500000000000008</v>
      </c>
      <c r="N30" s="4">
        <f t="shared" si="13"/>
        <v>149.93622781192607</v>
      </c>
      <c r="O30" s="2">
        <f t="shared" si="3"/>
        <v>6.9345505363015834</v>
      </c>
      <c r="P30" s="1">
        <f t="shared" si="4"/>
        <v>0.05</v>
      </c>
      <c r="Q30" s="3">
        <f t="shared" si="14"/>
        <v>277.38202145206333</v>
      </c>
      <c r="R30" s="22"/>
      <c r="S30">
        <v>18</v>
      </c>
      <c r="T30" s="3">
        <f t="shared" si="15"/>
        <v>2.1900000000000004</v>
      </c>
      <c r="U30" s="4">
        <f t="shared" si="16"/>
        <v>149.34667350260494</v>
      </c>
      <c r="V30" s="2">
        <f t="shared" si="5"/>
        <v>8.1767303742676223</v>
      </c>
      <c r="W30" s="1">
        <f t="shared" si="6"/>
        <v>7.0000000000000007E-2</v>
      </c>
      <c r="X30" s="3">
        <f t="shared" si="17"/>
        <v>327.06921497070488</v>
      </c>
      <c r="Y30" s="22"/>
      <c r="Z30" s="6">
        <v>18</v>
      </c>
      <c r="AA30" s="7">
        <f t="shared" si="18"/>
        <v>1.5949999999999986</v>
      </c>
      <c r="AB30" s="8">
        <f t="shared" si="19"/>
        <v>191.36927474508079</v>
      </c>
      <c r="AC30" s="9">
        <f t="shared" si="7"/>
        <v>12.209359728736144</v>
      </c>
      <c r="AD30" s="12">
        <v>3.5000000000000003E-2</v>
      </c>
      <c r="AE30" s="7">
        <f t="shared" si="20"/>
        <v>305.23399321840361</v>
      </c>
    </row>
    <row r="31" spans="1:31" x14ac:dyDescent="0.2">
      <c r="A31">
        <v>19</v>
      </c>
      <c r="B31" s="3">
        <f t="shared" si="8"/>
        <v>202.58165153785328</v>
      </c>
      <c r="C31" s="3">
        <f t="shared" si="0"/>
        <v>210.68491759936742</v>
      </c>
      <c r="D31" s="24"/>
      <c r="E31">
        <v>19</v>
      </c>
      <c r="F31" s="3">
        <f t="shared" si="9"/>
        <v>1.9000000000000008</v>
      </c>
      <c r="G31" s="4">
        <f t="shared" si="10"/>
        <v>197.72736359011498</v>
      </c>
      <c r="H31" s="2">
        <f t="shared" si="1"/>
        <v>15.027279632848746</v>
      </c>
      <c r="I31" s="1">
        <f t="shared" si="2"/>
        <v>0.05</v>
      </c>
      <c r="J31" s="3">
        <f t="shared" si="11"/>
        <v>375.68199082121862</v>
      </c>
      <c r="K31" s="22"/>
      <c r="L31">
        <v>19</v>
      </c>
      <c r="M31" s="3">
        <f t="shared" si="12"/>
        <v>1.9000000000000008</v>
      </c>
      <c r="N31" s="4">
        <f t="shared" si="13"/>
        <v>153.5859912520848</v>
      </c>
      <c r="O31" s="2">
        <f t="shared" si="3"/>
        <v>7.2953345844740314</v>
      </c>
      <c r="P31" s="1">
        <f t="shared" si="4"/>
        <v>0.05</v>
      </c>
      <c r="Q31" s="3">
        <f t="shared" si="14"/>
        <v>291.81338337896125</v>
      </c>
      <c r="R31" s="22"/>
      <c r="S31">
        <v>19</v>
      </c>
      <c r="T31" s="3">
        <f t="shared" si="15"/>
        <v>2.2600000000000002</v>
      </c>
      <c r="U31" s="4">
        <f t="shared" si="16"/>
        <v>152.9646957921039</v>
      </c>
      <c r="V31" s="2">
        <f t="shared" si="5"/>
        <v>8.6425053122538724</v>
      </c>
      <c r="W31" s="1">
        <f t="shared" si="6"/>
        <v>7.0000000000000007E-2</v>
      </c>
      <c r="X31" s="3">
        <f t="shared" si="17"/>
        <v>345.70021249015485</v>
      </c>
      <c r="Y31" s="22"/>
      <c r="Z31" s="6">
        <v>19</v>
      </c>
      <c r="AA31" s="7">
        <f t="shared" si="18"/>
        <v>1.6299999999999986</v>
      </c>
      <c r="AB31" s="8">
        <f t="shared" si="19"/>
        <v>198.85967948663671</v>
      </c>
      <c r="AC31" s="9">
        <f t="shared" si="7"/>
        <v>12.965651102528703</v>
      </c>
      <c r="AD31" s="12">
        <v>3.5000000000000003E-2</v>
      </c>
      <c r="AE31" s="7">
        <f t="shared" si="20"/>
        <v>324.14127756321756</v>
      </c>
    </row>
    <row r="32" spans="1:31" x14ac:dyDescent="0.2">
      <c r="A32">
        <v>20</v>
      </c>
      <c r="B32" s="3">
        <f t="shared" si="8"/>
        <v>210.68491759936742</v>
      </c>
      <c r="C32" s="3">
        <f t="shared" si="0"/>
        <v>219.11231430334212</v>
      </c>
      <c r="D32" s="24"/>
      <c r="E32" s="30">
        <v>20</v>
      </c>
      <c r="F32" s="31">
        <f t="shared" si="9"/>
        <v>1.9500000000000008</v>
      </c>
      <c r="G32" s="32">
        <f t="shared" si="10"/>
        <v>205.43366083772972</v>
      </c>
      <c r="H32" s="33">
        <f t="shared" si="1"/>
        <v>16.023825545342923</v>
      </c>
      <c r="I32" s="34">
        <f t="shared" si="2"/>
        <v>0.05</v>
      </c>
      <c r="J32" s="31">
        <f t="shared" si="11"/>
        <v>400.59563863357312</v>
      </c>
      <c r="K32" s="22"/>
      <c r="L32">
        <v>20</v>
      </c>
      <c r="M32" s="3">
        <f t="shared" si="12"/>
        <v>1.9500000000000008</v>
      </c>
      <c r="N32" s="4">
        <f t="shared" si="13"/>
        <v>157.32718847489198</v>
      </c>
      <c r="O32" s="2">
        <f t="shared" si="3"/>
        <v>7.6697004381509872</v>
      </c>
      <c r="P32" s="1">
        <f t="shared" si="4"/>
        <v>0.05</v>
      </c>
      <c r="Q32" s="3">
        <f t="shared" si="14"/>
        <v>306.78801752603948</v>
      </c>
      <c r="R32" s="22"/>
      <c r="S32">
        <v>20</v>
      </c>
      <c r="T32" s="3">
        <f t="shared" si="15"/>
        <v>2.33</v>
      </c>
      <c r="U32" s="4">
        <f t="shared" si="16"/>
        <v>156.67392553985235</v>
      </c>
      <c r="V32" s="2">
        <f t="shared" si="5"/>
        <v>9.1262561626964001</v>
      </c>
      <c r="W32" s="1">
        <f t="shared" si="6"/>
        <v>7.0000000000000007E-2</v>
      </c>
      <c r="X32" s="3">
        <f t="shared" si="17"/>
        <v>365.050246507856</v>
      </c>
      <c r="Y32" s="22"/>
      <c r="Z32" s="6">
        <v>20</v>
      </c>
      <c r="AA32" s="7">
        <f t="shared" si="18"/>
        <v>1.6649999999999985</v>
      </c>
      <c r="AB32" s="8">
        <f t="shared" si="19"/>
        <v>206.6468573259933</v>
      </c>
      <c r="AC32" s="9">
        <f t="shared" si="7"/>
        <v>13.762680697911142</v>
      </c>
      <c r="AD32" s="12">
        <v>3.5000000000000003E-2</v>
      </c>
      <c r="AE32" s="7">
        <f t="shared" si="20"/>
        <v>344.06701744777854</v>
      </c>
    </row>
    <row r="33" spans="1:31" x14ac:dyDescent="0.2">
      <c r="A33">
        <v>21</v>
      </c>
      <c r="B33" s="3">
        <f t="shared" si="8"/>
        <v>219.11231430334212</v>
      </c>
      <c r="C33" s="3">
        <f t="shared" si="0"/>
        <v>227.87680687547581</v>
      </c>
      <c r="D33" s="24"/>
      <c r="E33">
        <v>21</v>
      </c>
      <c r="F33" s="3">
        <f t="shared" si="9"/>
        <v>2.0000000000000009</v>
      </c>
      <c r="G33" s="4">
        <f t="shared" si="10"/>
        <v>213.44557361040117</v>
      </c>
      <c r="H33" s="2">
        <f t="shared" si="1"/>
        <v>17.075645888832099</v>
      </c>
      <c r="I33" s="1">
        <f t="shared" si="2"/>
        <v>0.05</v>
      </c>
      <c r="J33" s="3">
        <f t="shared" si="11"/>
        <v>426.89114722080251</v>
      </c>
      <c r="K33" s="22"/>
      <c r="L33">
        <v>21</v>
      </c>
      <c r="M33" s="3">
        <f t="shared" si="12"/>
        <v>2.0000000000000009</v>
      </c>
      <c r="N33" s="4">
        <f t="shared" si="13"/>
        <v>161.16203869396747</v>
      </c>
      <c r="O33" s="2">
        <f t="shared" si="3"/>
        <v>8.058101934698378</v>
      </c>
      <c r="P33" s="1">
        <f t="shared" si="4"/>
        <v>0.05</v>
      </c>
      <c r="Q33" s="3">
        <f t="shared" si="14"/>
        <v>322.32407738793512</v>
      </c>
      <c r="R33" s="22"/>
      <c r="S33">
        <v>21</v>
      </c>
      <c r="T33" s="3">
        <f t="shared" si="15"/>
        <v>2.4</v>
      </c>
      <c r="U33" s="4">
        <f t="shared" si="16"/>
        <v>160.47653227430919</v>
      </c>
      <c r="V33" s="2">
        <f t="shared" si="5"/>
        <v>9.6285919364585517</v>
      </c>
      <c r="W33" s="1">
        <f t="shared" si="6"/>
        <v>7.0000000000000007E-2</v>
      </c>
      <c r="X33" s="3">
        <f t="shared" si="17"/>
        <v>385.14367745834204</v>
      </c>
      <c r="Y33" s="22"/>
      <c r="Z33" s="6">
        <v>21</v>
      </c>
      <c r="AA33" s="7">
        <f t="shared" si="18"/>
        <v>1.6999999999999984</v>
      </c>
      <c r="AB33" s="8">
        <f t="shared" si="19"/>
        <v>214.74255185417633</v>
      </c>
      <c r="AC33" s="9">
        <f t="shared" si="7"/>
        <v>14.602493526083977</v>
      </c>
      <c r="AD33" s="12">
        <v>3.5000000000000003E-2</v>
      </c>
      <c r="AE33" s="7">
        <f t="shared" si="20"/>
        <v>365.06233815209941</v>
      </c>
    </row>
    <row r="34" spans="1:31" x14ac:dyDescent="0.2">
      <c r="A34">
        <v>22</v>
      </c>
      <c r="B34" s="3">
        <f t="shared" si="8"/>
        <v>227.87680687547581</v>
      </c>
      <c r="C34" s="3">
        <f t="shared" si="0"/>
        <v>236.99187915049484</v>
      </c>
      <c r="D34" s="24"/>
      <c r="E34">
        <v>22</v>
      </c>
      <c r="F34" s="3">
        <f t="shared" si="9"/>
        <v>2.0500000000000007</v>
      </c>
      <c r="G34" s="4">
        <f t="shared" si="10"/>
        <v>221.77515697080707</v>
      </c>
      <c r="H34" s="2">
        <f t="shared" si="1"/>
        <v>18.185562871606187</v>
      </c>
      <c r="I34" s="1">
        <f t="shared" si="2"/>
        <v>0.05</v>
      </c>
      <c r="J34" s="3">
        <f t="shared" si="11"/>
        <v>454.63907179015467</v>
      </c>
      <c r="K34" s="22"/>
      <c r="L34">
        <v>22</v>
      </c>
      <c r="M34" s="3">
        <f t="shared" si="12"/>
        <v>2.0500000000000007</v>
      </c>
      <c r="N34" s="4">
        <f t="shared" si="13"/>
        <v>165.09282012552765</v>
      </c>
      <c r="O34" s="2">
        <f t="shared" si="3"/>
        <v>8.4610070314332955</v>
      </c>
      <c r="P34" s="1">
        <f t="shared" si="4"/>
        <v>0.05</v>
      </c>
      <c r="Q34" s="3">
        <f t="shared" si="14"/>
        <v>338.44028125733178</v>
      </c>
      <c r="R34" s="22"/>
      <c r="S34" s="30">
        <v>22</v>
      </c>
      <c r="T34" s="31">
        <f t="shared" si="15"/>
        <v>2.4699999999999998</v>
      </c>
      <c r="U34" s="32">
        <f t="shared" si="16"/>
        <v>164.37474763319929</v>
      </c>
      <c r="V34" s="33">
        <f t="shared" si="5"/>
        <v>10.150140666350055</v>
      </c>
      <c r="W34" s="34">
        <f t="shared" si="6"/>
        <v>7.0000000000000007E-2</v>
      </c>
      <c r="X34" s="31">
        <f t="shared" si="17"/>
        <v>406.00562665400219</v>
      </c>
      <c r="Y34" s="22"/>
      <c r="Z34" s="6">
        <v>22</v>
      </c>
      <c r="AA34" s="7">
        <f t="shared" si="18"/>
        <v>1.7349999999999983</v>
      </c>
      <c r="AB34" s="8">
        <f t="shared" si="19"/>
        <v>223.15897463578094</v>
      </c>
      <c r="AC34" s="9">
        <f t="shared" si="7"/>
        <v>15.48723283972318</v>
      </c>
      <c r="AD34" s="12">
        <v>3.5000000000000003E-2</v>
      </c>
      <c r="AE34" s="7">
        <f t="shared" si="20"/>
        <v>387.18082099307952</v>
      </c>
    </row>
    <row r="35" spans="1:31" x14ac:dyDescent="0.2">
      <c r="A35">
        <v>23</v>
      </c>
      <c r="B35" s="3">
        <f t="shared" si="8"/>
        <v>236.99187915049484</v>
      </c>
      <c r="C35" s="3">
        <f t="shared" si="0"/>
        <v>246.47155431651464</v>
      </c>
      <c r="D35" s="24"/>
      <c r="E35">
        <v>23</v>
      </c>
      <c r="F35" s="3">
        <f t="shared" si="9"/>
        <v>2.1000000000000005</v>
      </c>
      <c r="G35" s="4">
        <f t="shared" si="10"/>
        <v>230.43494881442908</v>
      </c>
      <c r="H35" s="2">
        <f t="shared" si="1"/>
        <v>19.356535700412049</v>
      </c>
      <c r="I35" s="1">
        <f t="shared" si="2"/>
        <v>0.05</v>
      </c>
      <c r="J35" s="3">
        <f t="shared" si="11"/>
        <v>483.91339251030121</v>
      </c>
      <c r="K35" s="22"/>
      <c r="L35">
        <v>23</v>
      </c>
      <c r="M35" s="3">
        <f t="shared" si="12"/>
        <v>2.1000000000000005</v>
      </c>
      <c r="N35" s="4">
        <f t="shared" si="13"/>
        <v>169.12187109287683</v>
      </c>
      <c r="O35" s="2">
        <f t="shared" si="3"/>
        <v>8.8788982323760361</v>
      </c>
      <c r="P35" s="1">
        <f t="shared" si="4"/>
        <v>0.05</v>
      </c>
      <c r="Q35" s="3">
        <f t="shared" si="14"/>
        <v>355.15592929504146</v>
      </c>
      <c r="R35" s="22"/>
      <c r="S35">
        <v>23</v>
      </c>
      <c r="T35" s="3">
        <f t="shared" si="15"/>
        <v>2.5399999999999996</v>
      </c>
      <c r="U35" s="4">
        <f t="shared" si="16"/>
        <v>168.37086600577805</v>
      </c>
      <c r="V35" s="2">
        <f t="shared" si="5"/>
        <v>10.691549991366905</v>
      </c>
      <c r="W35" s="1">
        <f t="shared" si="6"/>
        <v>7.0000000000000007E-2</v>
      </c>
      <c r="X35" s="3">
        <f t="shared" si="17"/>
        <v>427.66199965467621</v>
      </c>
      <c r="Y35" s="22"/>
      <c r="Z35" s="30">
        <v>23</v>
      </c>
      <c r="AA35" s="31">
        <f t="shared" si="18"/>
        <v>1.7699999999999982</v>
      </c>
      <c r="AB35" s="32">
        <f t="shared" si="19"/>
        <v>231.90882369777145</v>
      </c>
      <c r="AC35" s="33">
        <f t="shared" si="7"/>
        <v>16.419144717802205</v>
      </c>
      <c r="AD35" s="47">
        <v>3.5000000000000003E-2</v>
      </c>
      <c r="AE35" s="31">
        <f t="shared" si="20"/>
        <v>410.47861794505508</v>
      </c>
    </row>
    <row r="36" spans="1:31" x14ac:dyDescent="0.2">
      <c r="A36">
        <v>24</v>
      </c>
      <c r="B36" s="3">
        <f t="shared" si="8"/>
        <v>246.47155431651464</v>
      </c>
      <c r="C36" s="3">
        <f t="shared" si="0"/>
        <v>256.33041648917526</v>
      </c>
      <c r="D36" s="24"/>
      <c r="E36">
        <v>24</v>
      </c>
      <c r="F36" s="3">
        <f t="shared" si="9"/>
        <v>2.1500000000000004</v>
      </c>
      <c r="G36" s="4">
        <f t="shared" si="10"/>
        <v>239.43798867508585</v>
      </c>
      <c r="H36" s="2">
        <f t="shared" si="1"/>
        <v>20.591667026057387</v>
      </c>
      <c r="I36" s="1">
        <f t="shared" si="2"/>
        <v>0.05</v>
      </c>
      <c r="J36" s="3">
        <f t="shared" si="11"/>
        <v>514.79167565143462</v>
      </c>
      <c r="K36" s="22"/>
      <c r="L36">
        <v>24</v>
      </c>
      <c r="M36" s="3">
        <f t="shared" si="12"/>
        <v>2.1500000000000004</v>
      </c>
      <c r="N36" s="4">
        <f t="shared" si="13"/>
        <v>173.2515912009587</v>
      </c>
      <c r="O36" s="2">
        <f t="shared" si="3"/>
        <v>9.3122730270515319</v>
      </c>
      <c r="P36" s="1">
        <f t="shared" si="4"/>
        <v>0.05</v>
      </c>
      <c r="Q36" s="3">
        <f t="shared" si="14"/>
        <v>372.49092108206128</v>
      </c>
      <c r="R36" s="22"/>
      <c r="S36">
        <v>24</v>
      </c>
      <c r="T36" s="3">
        <f t="shared" si="15"/>
        <v>2.6099999999999994</v>
      </c>
      <c r="U36" s="4">
        <f t="shared" si="16"/>
        <v>172.46724531281518</v>
      </c>
      <c r="V36" s="2">
        <f t="shared" si="5"/>
        <v>11.253487756661189</v>
      </c>
      <c r="W36" s="1">
        <f t="shared" si="6"/>
        <v>7.0000000000000007E-2</v>
      </c>
      <c r="X36" s="3">
        <f t="shared" si="17"/>
        <v>450.13951026644753</v>
      </c>
      <c r="Y36" s="22"/>
      <c r="Z36" s="6">
        <v>24</v>
      </c>
      <c r="AA36" s="7">
        <f t="shared" si="18"/>
        <v>1.8049999999999982</v>
      </c>
      <c r="AB36" s="8">
        <f t="shared" si="19"/>
        <v>241.00530276580594</v>
      </c>
      <c r="AC36" s="9">
        <f t="shared" si="7"/>
        <v>17.400582859691173</v>
      </c>
      <c r="AD36" s="12">
        <v>3.5000000000000003E-2</v>
      </c>
      <c r="AE36" s="7">
        <f t="shared" si="20"/>
        <v>435.01457149227929</v>
      </c>
    </row>
    <row r="37" spans="1:31" x14ac:dyDescent="0.2">
      <c r="A37">
        <v>25</v>
      </c>
      <c r="B37" s="3">
        <f t="shared" si="8"/>
        <v>256.33041648917526</v>
      </c>
      <c r="C37" s="3">
        <f t="shared" si="0"/>
        <v>266.58363314874231</v>
      </c>
      <c r="D37" s="24"/>
      <c r="E37">
        <v>25</v>
      </c>
      <c r="F37" s="3">
        <f t="shared" si="9"/>
        <v>2.2000000000000002</v>
      </c>
      <c r="G37" s="4">
        <f t="shared" si="10"/>
        <v>248.79783732329375</v>
      </c>
      <c r="H37" s="2">
        <f t="shared" si="1"/>
        <v>21.894209684449851</v>
      </c>
      <c r="I37" s="1">
        <f t="shared" si="2"/>
        <v>0.05</v>
      </c>
      <c r="J37" s="3">
        <f t="shared" si="11"/>
        <v>547.3552421112463</v>
      </c>
      <c r="K37" s="22"/>
      <c r="L37">
        <v>25</v>
      </c>
      <c r="M37" s="3">
        <f t="shared" si="12"/>
        <v>2.2000000000000002</v>
      </c>
      <c r="N37" s="4">
        <f t="shared" si="13"/>
        <v>177.48444257689121</v>
      </c>
      <c r="O37" s="2">
        <f t="shared" si="3"/>
        <v>9.7616443417290171</v>
      </c>
      <c r="P37" s="1">
        <f t="shared" si="4"/>
        <v>0.05</v>
      </c>
      <c r="Q37" s="3">
        <f t="shared" si="14"/>
        <v>390.46577366916068</v>
      </c>
      <c r="R37" s="22"/>
      <c r="S37">
        <v>25</v>
      </c>
      <c r="T37" s="3">
        <f t="shared" si="15"/>
        <v>2.6799999999999993</v>
      </c>
      <c r="U37" s="4">
        <f t="shared" si="16"/>
        <v>176.66630790858429</v>
      </c>
      <c r="V37" s="2">
        <f t="shared" si="5"/>
        <v>11.836642629875143</v>
      </c>
      <c r="W37" s="1">
        <f t="shared" si="6"/>
        <v>7.0000000000000007E-2</v>
      </c>
      <c r="X37" s="3">
        <f t="shared" si="17"/>
        <v>473.46570519500574</v>
      </c>
      <c r="Y37" s="22"/>
      <c r="Z37" s="6">
        <v>25</v>
      </c>
      <c r="AA37" s="7">
        <f t="shared" si="18"/>
        <v>1.8399999999999981</v>
      </c>
      <c r="AB37" s="8">
        <f t="shared" si="19"/>
        <v>250.46214127650768</v>
      </c>
      <c r="AC37" s="9">
        <f t="shared" si="7"/>
        <v>18.434013597950948</v>
      </c>
      <c r="AD37" s="12">
        <v>3.5000000000000003E-2</v>
      </c>
      <c r="AE37" s="7">
        <f t="shared" si="20"/>
        <v>460.85033994877364</v>
      </c>
    </row>
    <row r="38" spans="1:31" x14ac:dyDescent="0.2">
      <c r="A38">
        <v>26</v>
      </c>
      <c r="B38" s="3">
        <f t="shared" si="8"/>
        <v>266.58363314874231</v>
      </c>
      <c r="C38" s="3">
        <f t="shared" si="0"/>
        <v>277.24697847469201</v>
      </c>
      <c r="D38" s="24"/>
      <c r="E38">
        <v>26</v>
      </c>
      <c r="F38" s="3">
        <f t="shared" si="9"/>
        <v>2.25</v>
      </c>
      <c r="G38" s="4">
        <f t="shared" si="10"/>
        <v>258.52859718304921</v>
      </c>
      <c r="H38" s="2">
        <f t="shared" si="1"/>
        <v>23.267573746474426</v>
      </c>
      <c r="I38" s="1">
        <f t="shared" si="2"/>
        <v>0.05</v>
      </c>
      <c r="J38" s="3">
        <f t="shared" si="11"/>
        <v>581.68934366186068</v>
      </c>
      <c r="K38" s="22"/>
      <c r="L38" s="30">
        <v>26</v>
      </c>
      <c r="M38" s="31">
        <f t="shared" si="12"/>
        <v>2.25</v>
      </c>
      <c r="N38" s="32">
        <f t="shared" si="13"/>
        <v>181.82295117321522</v>
      </c>
      <c r="O38" s="33">
        <f t="shared" si="3"/>
        <v>10.227541003493357</v>
      </c>
      <c r="P38" s="34">
        <f t="shared" si="4"/>
        <v>0.05</v>
      </c>
      <c r="Q38" s="31">
        <f t="shared" si="14"/>
        <v>409.10164013973423</v>
      </c>
      <c r="R38" s="22"/>
      <c r="S38">
        <v>26</v>
      </c>
      <c r="T38" s="3">
        <f t="shared" si="15"/>
        <v>2.7499999999999991</v>
      </c>
      <c r="U38" s="4">
        <f t="shared" si="16"/>
        <v>180.97054159217524</v>
      </c>
      <c r="V38" s="2">
        <f t="shared" si="5"/>
        <v>12.441724734462044</v>
      </c>
      <c r="W38" s="1">
        <f t="shared" si="6"/>
        <v>7.0000000000000007E-2</v>
      </c>
      <c r="X38" s="3">
        <f t="shared" si="17"/>
        <v>497.66898937848174</v>
      </c>
      <c r="Y38" s="22"/>
      <c r="Z38" s="6">
        <v>26</v>
      </c>
      <c r="AA38" s="7">
        <f t="shared" si="18"/>
        <v>1.874999999999998</v>
      </c>
      <c r="AB38" s="8">
        <f t="shared" si="19"/>
        <v>260.29361519541487</v>
      </c>
      <c r="AC38" s="9">
        <f t="shared" si="7"/>
        <v>19.522021139656093</v>
      </c>
      <c r="AD38" s="12">
        <v>3.5000000000000003E-2</v>
      </c>
      <c r="AE38" s="7">
        <f t="shared" si="20"/>
        <v>488.05052849140236</v>
      </c>
    </row>
    <row r="39" spans="1:31" x14ac:dyDescent="0.2">
      <c r="A39">
        <v>27</v>
      </c>
      <c r="B39" s="3">
        <f t="shared" si="8"/>
        <v>277.24697847469201</v>
      </c>
      <c r="C39" s="3">
        <f t="shared" si="0"/>
        <v>288.33685761367968</v>
      </c>
      <c r="D39" s="24"/>
      <c r="E39">
        <v>27</v>
      </c>
      <c r="F39" s="3">
        <f t="shared" si="9"/>
        <v>2.2999999999999998</v>
      </c>
      <c r="G39" s="4">
        <f t="shared" si="10"/>
        <v>268.64493359455986</v>
      </c>
      <c r="H39" s="2">
        <f t="shared" si="1"/>
        <v>24.715333890699505</v>
      </c>
      <c r="I39" s="1">
        <f t="shared" si="2"/>
        <v>0.05</v>
      </c>
      <c r="J39" s="3">
        <f t="shared" si="11"/>
        <v>617.88334726748758</v>
      </c>
      <c r="K39" s="22"/>
      <c r="L39">
        <v>27</v>
      </c>
      <c r="M39" s="3">
        <f t="shared" si="12"/>
        <v>2.2999999999999998</v>
      </c>
      <c r="N39" s="4">
        <f t="shared" si="13"/>
        <v>186.26970813125581</v>
      </c>
      <c r="O39" s="2">
        <f t="shared" si="3"/>
        <v>10.710508217547208</v>
      </c>
      <c r="P39" s="1">
        <f t="shared" si="4"/>
        <v>0.05</v>
      </c>
      <c r="Q39" s="3">
        <f t="shared" si="14"/>
        <v>428.42032870188831</v>
      </c>
      <c r="R39" s="22"/>
      <c r="S39">
        <v>27</v>
      </c>
      <c r="T39" s="3">
        <f t="shared" si="15"/>
        <v>2.819999999999999</v>
      </c>
      <c r="U39" s="4">
        <f t="shared" si="16"/>
        <v>185.38250071787101</v>
      </c>
      <c r="V39" s="2">
        <f t="shared" si="5"/>
        <v>13.069466300609902</v>
      </c>
      <c r="W39" s="1">
        <f t="shared" si="6"/>
        <v>7.0000000000000007E-2</v>
      </c>
      <c r="X39" s="3">
        <f t="shared" si="17"/>
        <v>522.77865202439602</v>
      </c>
      <c r="Y39" s="22"/>
      <c r="Z39" s="6">
        <v>27</v>
      </c>
      <c r="AA39" s="7">
        <f t="shared" si="18"/>
        <v>1.9099999999999979</v>
      </c>
      <c r="AB39" s="8">
        <f t="shared" si="19"/>
        <v>270.51456867167462</v>
      </c>
      <c r="AC39" s="9">
        <f t="shared" si="7"/>
        <v>20.667313046515918</v>
      </c>
      <c r="AD39" s="12">
        <v>3.5000000000000003E-2</v>
      </c>
      <c r="AE39" s="7">
        <f t="shared" si="20"/>
        <v>516.68282616289798</v>
      </c>
    </row>
    <row r="40" spans="1:31" x14ac:dyDescent="0.2">
      <c r="A40">
        <v>28</v>
      </c>
      <c r="B40" s="3">
        <f t="shared" si="8"/>
        <v>288.33685761367968</v>
      </c>
      <c r="C40" s="3">
        <f t="shared" si="0"/>
        <v>299.8703319182269</v>
      </c>
      <c r="D40" s="24"/>
      <c r="E40">
        <v>28</v>
      </c>
      <c r="F40" s="3">
        <f t="shared" si="9"/>
        <v>2.3499999999999996</v>
      </c>
      <c r="G40" s="4">
        <f t="shared" si="10"/>
        <v>279.16209695230435</v>
      </c>
      <c r="H40" s="2">
        <f t="shared" si="1"/>
        <v>26.241237113516604</v>
      </c>
      <c r="I40" s="1">
        <f t="shared" si="2"/>
        <v>0.05</v>
      </c>
      <c r="J40" s="3">
        <f t="shared" si="11"/>
        <v>656.0309278379151</v>
      </c>
      <c r="K40" s="22"/>
      <c r="L40">
        <v>28</v>
      </c>
      <c r="M40" s="3">
        <f t="shared" si="12"/>
        <v>2.3499999999999996</v>
      </c>
      <c r="N40" s="4">
        <f t="shared" si="13"/>
        <v>190.82737120255248</v>
      </c>
      <c r="O40" s="2">
        <f t="shared" si="3"/>
        <v>11.211108058149957</v>
      </c>
      <c r="P40" s="1">
        <f t="shared" si="4"/>
        <v>0.05</v>
      </c>
      <c r="Q40" s="3">
        <f t="shared" si="14"/>
        <v>448.44432232599826</v>
      </c>
      <c r="R40" s="22"/>
      <c r="S40">
        <v>28</v>
      </c>
      <c r="T40" s="3">
        <f t="shared" si="15"/>
        <v>2.8899999999999988</v>
      </c>
      <c r="U40" s="4">
        <f t="shared" si="16"/>
        <v>189.90480739628273</v>
      </c>
      <c r="V40" s="2">
        <f t="shared" si="5"/>
        <v>13.720622334381424</v>
      </c>
      <c r="W40" s="1">
        <f t="shared" si="6"/>
        <v>7.0000000000000007E-2</v>
      </c>
      <c r="X40" s="3">
        <f t="shared" si="17"/>
        <v>548.82489337525692</v>
      </c>
      <c r="Y40" s="22"/>
      <c r="Z40" s="6">
        <v>28</v>
      </c>
      <c r="AA40" s="7">
        <f t="shared" si="18"/>
        <v>1.9449999999999978</v>
      </c>
      <c r="AB40" s="8">
        <f t="shared" si="19"/>
        <v>281.14043656191416</v>
      </c>
      <c r="AC40" s="9">
        <f t="shared" si="7"/>
        <v>21.872725964516899</v>
      </c>
      <c r="AD40" s="12">
        <v>3.5000000000000003E-2</v>
      </c>
      <c r="AE40" s="7">
        <f t="shared" si="20"/>
        <v>546.81814911292247</v>
      </c>
    </row>
    <row r="41" spans="1:31" x14ac:dyDescent="0.2">
      <c r="A41">
        <v>29</v>
      </c>
      <c r="B41" s="3">
        <f t="shared" si="8"/>
        <v>299.8703319182269</v>
      </c>
      <c r="C41" s="3">
        <f t="shared" si="0"/>
        <v>311.86514519495597</v>
      </c>
      <c r="D41" s="24"/>
      <c r="E41">
        <v>29</v>
      </c>
      <c r="F41" s="3">
        <f t="shared" si="9"/>
        <v>2.3999999999999995</v>
      </c>
      <c r="G41" s="4">
        <f t="shared" si="10"/>
        <v>290.09594574960295</v>
      </c>
      <c r="H41" s="2">
        <f t="shared" si="1"/>
        <v>27.849210791961877</v>
      </c>
      <c r="I41" s="1">
        <f t="shared" si="2"/>
        <v>0.05</v>
      </c>
      <c r="J41" s="3">
        <f t="shared" si="11"/>
        <v>696.23026979904694</v>
      </c>
      <c r="K41" s="22"/>
      <c r="L41">
        <v>29</v>
      </c>
      <c r="M41" s="3">
        <f t="shared" si="12"/>
        <v>2.3999999999999995</v>
      </c>
      <c r="N41" s="4">
        <f t="shared" si="13"/>
        <v>195.49866622678164</v>
      </c>
      <c r="O41" s="2">
        <f t="shared" si="3"/>
        <v>11.729919973606897</v>
      </c>
      <c r="P41" s="1">
        <f t="shared" si="4"/>
        <v>0.05</v>
      </c>
      <c r="Q41" s="3">
        <f t="shared" si="14"/>
        <v>469.19679894427583</v>
      </c>
      <c r="R41" s="22"/>
      <c r="S41">
        <v>29</v>
      </c>
      <c r="T41" s="3">
        <f t="shared" si="15"/>
        <v>2.9599999999999986</v>
      </c>
      <c r="U41" s="4">
        <f t="shared" si="16"/>
        <v>194.5401527795197</v>
      </c>
      <c r="V41" s="2">
        <f t="shared" si="5"/>
        <v>14.395971305684453</v>
      </c>
      <c r="W41" s="1">
        <f t="shared" si="6"/>
        <v>7.0000000000000007E-2</v>
      </c>
      <c r="X41" s="3">
        <f t="shared" si="17"/>
        <v>575.83885222737808</v>
      </c>
      <c r="Y41" s="22"/>
      <c r="Z41" s="6">
        <v>29</v>
      </c>
      <c r="AA41" s="7">
        <f t="shared" si="18"/>
        <v>1.9799999999999978</v>
      </c>
      <c r="AB41" s="8">
        <f t="shared" si="19"/>
        <v>292.18726785712471</v>
      </c>
      <c r="AC41" s="9">
        <f t="shared" si="7"/>
        <v>23.141231614284251</v>
      </c>
      <c r="AD41" s="12">
        <v>3.5000000000000003E-2</v>
      </c>
      <c r="AE41" s="7">
        <f t="shared" si="20"/>
        <v>578.5307903571063</v>
      </c>
    </row>
    <row r="42" spans="1:31" x14ac:dyDescent="0.2">
      <c r="A42">
        <v>30</v>
      </c>
      <c r="B42" s="3">
        <f t="shared" si="8"/>
        <v>311.86514519495597</v>
      </c>
      <c r="C42" s="3">
        <f t="shared" si="0"/>
        <v>324.33975100275421</v>
      </c>
      <c r="D42" s="24"/>
      <c r="E42">
        <v>30</v>
      </c>
      <c r="F42" s="3">
        <f t="shared" ref="F42:F48" si="21">F41+I41</f>
        <v>2.4499999999999993</v>
      </c>
      <c r="G42" s="4">
        <f t="shared" ref="G42:G48" si="22">G41+(H41/F42)</f>
        <v>301.46297056264859</v>
      </c>
      <c r="H42" s="2">
        <f t="shared" ref="H42:H48" si="23">((G42*F42)*0.04)</f>
        <v>29.543371115139553</v>
      </c>
      <c r="I42" s="1">
        <f t="shared" si="2"/>
        <v>0.05</v>
      </c>
      <c r="J42" s="3">
        <f t="shared" ref="J42:J48" si="24">G42*F42</f>
        <v>738.58427787848882</v>
      </c>
      <c r="K42" s="22"/>
      <c r="L42">
        <v>30</v>
      </c>
      <c r="M42" s="3">
        <f t="shared" si="12"/>
        <v>2.4499999999999993</v>
      </c>
      <c r="N42" s="4">
        <f t="shared" si="13"/>
        <v>200.28638866498852</v>
      </c>
      <c r="O42" s="2">
        <f t="shared" si="3"/>
        <v>12.267541305730544</v>
      </c>
      <c r="P42" s="1">
        <f t="shared" si="4"/>
        <v>0.05</v>
      </c>
      <c r="Q42" s="3">
        <f t="shared" si="14"/>
        <v>490.70165222922174</v>
      </c>
      <c r="R42" s="22"/>
      <c r="S42">
        <v>30</v>
      </c>
      <c r="T42" s="3">
        <f t="shared" si="15"/>
        <v>3.0299999999999985</v>
      </c>
      <c r="U42" s="4">
        <f t="shared" si="16"/>
        <v>199.2912984249601</v>
      </c>
      <c r="V42" s="2">
        <f t="shared" si="5"/>
        <v>15.096315855690719</v>
      </c>
      <c r="W42" s="1">
        <f t="shared" si="6"/>
        <v>7.0000000000000007E-2</v>
      </c>
      <c r="X42" s="3">
        <f t="shared" si="17"/>
        <v>603.85263422762876</v>
      </c>
      <c r="Y42" s="22"/>
      <c r="Z42" s="6">
        <v>30</v>
      </c>
      <c r="AA42" s="7">
        <f t="shared" si="18"/>
        <v>2.0149999999999979</v>
      </c>
      <c r="AB42" s="8">
        <f t="shared" si="19"/>
        <v>303.6717500478365</v>
      </c>
      <c r="AC42" s="9">
        <f t="shared" si="7"/>
        <v>24.475943053855595</v>
      </c>
      <c r="AD42" s="12">
        <v>3.5000000000000003E-2</v>
      </c>
      <c r="AE42" s="7">
        <f t="shared" si="20"/>
        <v>611.89857634638986</v>
      </c>
    </row>
    <row r="43" spans="1:31" x14ac:dyDescent="0.2">
      <c r="A43">
        <v>31</v>
      </c>
      <c r="B43" s="3">
        <f t="shared" si="8"/>
        <v>324.33975100275421</v>
      </c>
      <c r="C43" s="3">
        <f t="shared" si="0"/>
        <v>337.31334104286441</v>
      </c>
      <c r="D43" s="24"/>
      <c r="E43">
        <v>31</v>
      </c>
      <c r="F43" s="3">
        <f t="shared" si="21"/>
        <v>2.4999999999999991</v>
      </c>
      <c r="G43" s="4">
        <f t="shared" si="22"/>
        <v>313.2803190087044</v>
      </c>
      <c r="H43" s="2">
        <f t="shared" si="23"/>
        <v>31.328031900870428</v>
      </c>
      <c r="I43" s="1">
        <f t="shared" si="2"/>
        <v>0.05</v>
      </c>
      <c r="J43" s="3">
        <f t="shared" si="24"/>
        <v>783.20079752176071</v>
      </c>
      <c r="K43" s="22"/>
      <c r="L43">
        <v>31</v>
      </c>
      <c r="M43" s="3">
        <f t="shared" si="12"/>
        <v>2.4999999999999991</v>
      </c>
      <c r="N43" s="4">
        <f t="shared" si="13"/>
        <v>205.19340518728075</v>
      </c>
      <c r="O43" s="2">
        <f t="shared" si="3"/>
        <v>12.824587824205043</v>
      </c>
      <c r="P43" s="1">
        <f t="shared" si="4"/>
        <v>0.05</v>
      </c>
      <c r="Q43" s="3">
        <f t="shared" si="14"/>
        <v>512.98351296820169</v>
      </c>
      <c r="R43" s="22"/>
      <c r="S43">
        <v>31</v>
      </c>
      <c r="T43" s="3">
        <f t="shared" si="15"/>
        <v>3.0999999999999983</v>
      </c>
      <c r="U43" s="4">
        <f t="shared" si="16"/>
        <v>204.16107773324742</v>
      </c>
      <c r="V43" s="2">
        <f t="shared" si="5"/>
        <v>15.822483524326666</v>
      </c>
      <c r="W43" s="1">
        <f t="shared" si="6"/>
        <v>7.0000000000000007E-2</v>
      </c>
      <c r="X43" s="3">
        <f t="shared" si="17"/>
        <v>632.89934097306661</v>
      </c>
      <c r="Y43" s="22"/>
      <c r="Z43" s="6">
        <v>31</v>
      </c>
      <c r="AA43" s="7">
        <f t="shared" si="18"/>
        <v>2.049999999999998</v>
      </c>
      <c r="AB43" s="8">
        <f t="shared" si="19"/>
        <v>315.61123446435141</v>
      </c>
      <c r="AC43" s="2">
        <f t="shared" si="7"/>
        <v>25.880121226076792</v>
      </c>
      <c r="AD43" s="12">
        <v>3.5000000000000003E-2</v>
      </c>
      <c r="AE43" s="7">
        <f t="shared" si="20"/>
        <v>647.00303065191974</v>
      </c>
    </row>
    <row r="44" spans="1:31" x14ac:dyDescent="0.2">
      <c r="A44">
        <v>32</v>
      </c>
      <c r="B44" s="3">
        <f t="shared" si="8"/>
        <v>337.31334104286441</v>
      </c>
      <c r="C44" s="3">
        <f t="shared" si="0"/>
        <v>350.80587468457901</v>
      </c>
      <c r="D44" s="24"/>
      <c r="E44">
        <v>32</v>
      </c>
      <c r="F44" s="3">
        <f t="shared" si="21"/>
        <v>2.5499999999999989</v>
      </c>
      <c r="G44" s="4">
        <f t="shared" si="22"/>
        <v>325.56582171492812</v>
      </c>
      <c r="H44" s="2">
        <f t="shared" si="23"/>
        <v>33.207713814922656</v>
      </c>
      <c r="I44" s="1">
        <f t="shared" si="2"/>
        <v>0.05</v>
      </c>
      <c r="J44" s="3">
        <f t="shared" si="24"/>
        <v>830.19284537306635</v>
      </c>
      <c r="K44" s="22"/>
      <c r="L44">
        <v>32</v>
      </c>
      <c r="M44" s="3">
        <f t="shared" si="12"/>
        <v>2.5499999999999989</v>
      </c>
      <c r="N44" s="4">
        <f t="shared" si="13"/>
        <v>210.22265531441997</v>
      </c>
      <c r="O44" s="2">
        <f t="shared" si="3"/>
        <v>13.401694276294268</v>
      </c>
      <c r="P44" s="1">
        <f t="shared" si="4"/>
        <v>0.05</v>
      </c>
      <c r="Q44" s="3">
        <f t="shared" si="14"/>
        <v>536.06777105177071</v>
      </c>
      <c r="R44" s="22"/>
      <c r="S44">
        <v>32</v>
      </c>
      <c r="T44" s="3">
        <f t="shared" si="15"/>
        <v>3.1699999999999982</v>
      </c>
      <c r="U44" s="4">
        <f t="shared" si="16"/>
        <v>209.15239745700978</v>
      </c>
      <c r="V44" s="2">
        <f t="shared" si="5"/>
        <v>16.575327498468017</v>
      </c>
      <c r="W44" s="1">
        <f t="shared" si="6"/>
        <v>7.0000000000000007E-2</v>
      </c>
      <c r="X44" s="3">
        <f t="shared" si="17"/>
        <v>663.01309993872064</v>
      </c>
      <c r="Y44" s="22"/>
      <c r="Z44" s="6">
        <v>32</v>
      </c>
      <c r="AA44" s="7">
        <f t="shared" si="18"/>
        <v>2.0849999999999982</v>
      </c>
      <c r="AB44" s="8">
        <f t="shared" si="19"/>
        <v>328.02376263033551</v>
      </c>
      <c r="AC44" s="2">
        <f t="shared" si="7"/>
        <v>27.357181803369958</v>
      </c>
      <c r="AD44" s="12">
        <v>3.5000000000000003E-2</v>
      </c>
      <c r="AE44" s="7">
        <f t="shared" si="20"/>
        <v>683.92954508424896</v>
      </c>
    </row>
    <row r="45" spans="1:31" x14ac:dyDescent="0.2">
      <c r="A45">
        <v>33</v>
      </c>
      <c r="B45" s="3">
        <f t="shared" si="8"/>
        <v>350.80587468457901</v>
      </c>
      <c r="C45" s="3">
        <f t="shared" si="0"/>
        <v>364.83810967196217</v>
      </c>
      <c r="D45" s="24"/>
      <c r="E45">
        <v>33</v>
      </c>
      <c r="F45" s="3">
        <f t="shared" si="21"/>
        <v>2.5999999999999988</v>
      </c>
      <c r="G45" s="4">
        <f t="shared" si="22"/>
        <v>338.33801933605224</v>
      </c>
      <c r="H45" s="2">
        <f t="shared" si="23"/>
        <v>35.187154010949421</v>
      </c>
      <c r="I45" s="1">
        <f t="shared" si="2"/>
        <v>0.05</v>
      </c>
      <c r="J45" s="3">
        <f t="shared" si="24"/>
        <v>879.67885027373541</v>
      </c>
      <c r="K45" s="22"/>
      <c r="L45">
        <v>33</v>
      </c>
      <c r="M45" s="3">
        <f t="shared" si="12"/>
        <v>2.5999999999999988</v>
      </c>
      <c r="N45" s="4">
        <f t="shared" si="13"/>
        <v>215.37715311299468</v>
      </c>
      <c r="O45" s="2">
        <f t="shared" si="3"/>
        <v>13.999514952344649</v>
      </c>
      <c r="P45" s="1">
        <f t="shared" si="4"/>
        <v>0.05</v>
      </c>
      <c r="Q45" s="3">
        <f t="shared" si="14"/>
        <v>559.98059809378594</v>
      </c>
      <c r="R45" s="22"/>
      <c r="S45">
        <v>33</v>
      </c>
      <c r="T45" s="3">
        <f t="shared" si="15"/>
        <v>3.239999999999998</v>
      </c>
      <c r="U45" s="4">
        <f t="shared" si="16"/>
        <v>214.2682392775246</v>
      </c>
      <c r="V45" s="2">
        <f t="shared" si="5"/>
        <v>17.355727381479483</v>
      </c>
      <c r="W45" s="1">
        <f t="shared" si="6"/>
        <v>7.0000000000000007E-2</v>
      </c>
      <c r="X45" s="3">
        <f t="shared" si="17"/>
        <v>694.2290952591793</v>
      </c>
      <c r="Y45" s="22"/>
      <c r="Z45" s="6">
        <v>33</v>
      </c>
      <c r="AA45" s="7">
        <f t="shared" si="18"/>
        <v>2.1199999999999983</v>
      </c>
      <c r="AB45" s="8">
        <f t="shared" si="19"/>
        <v>340.928093669661</v>
      </c>
      <c r="AC45" s="2">
        <f t="shared" si="7"/>
        <v>28.910702343187232</v>
      </c>
      <c r="AD45" s="12">
        <v>3.5000000000000003E-2</v>
      </c>
      <c r="AE45" s="7">
        <f t="shared" si="20"/>
        <v>722.76755857968078</v>
      </c>
    </row>
    <row r="46" spans="1:31" x14ac:dyDescent="0.2">
      <c r="A46">
        <v>34</v>
      </c>
      <c r="B46" s="3">
        <f t="shared" si="8"/>
        <v>364.83810967196217</v>
      </c>
      <c r="C46" s="3">
        <f t="shared" si="0"/>
        <v>379.4316340588407</v>
      </c>
      <c r="D46" s="24"/>
      <c r="E46">
        <v>34</v>
      </c>
      <c r="F46" s="3">
        <f t="shared" si="21"/>
        <v>2.6499999999999986</v>
      </c>
      <c r="G46" s="4">
        <f t="shared" si="22"/>
        <v>351.6161906609388</v>
      </c>
      <c r="H46" s="2">
        <f t="shared" si="23"/>
        <v>37.271316210059496</v>
      </c>
      <c r="I46" s="1">
        <f t="shared" si="2"/>
        <v>0.05</v>
      </c>
      <c r="J46" s="3">
        <f t="shared" si="24"/>
        <v>931.78290525148736</v>
      </c>
      <c r="K46" s="22"/>
      <c r="L46">
        <v>34</v>
      </c>
      <c r="M46" s="3">
        <f t="shared" si="12"/>
        <v>2.6499999999999986</v>
      </c>
      <c r="N46" s="4">
        <f t="shared" si="13"/>
        <v>220.65998894406812</v>
      </c>
      <c r="O46" s="2">
        <f t="shared" si="3"/>
        <v>14.618724267544506</v>
      </c>
      <c r="P46" s="1">
        <f t="shared" si="4"/>
        <v>0.05</v>
      </c>
      <c r="Q46" s="3">
        <f t="shared" si="14"/>
        <v>584.74897070178019</v>
      </c>
      <c r="R46" s="22"/>
      <c r="S46">
        <v>34</v>
      </c>
      <c r="T46" s="3">
        <f t="shared" si="15"/>
        <v>3.3099999999999978</v>
      </c>
      <c r="U46" s="4">
        <f t="shared" si="16"/>
        <v>219.51166144715586</v>
      </c>
      <c r="V46" s="2">
        <f t="shared" si="5"/>
        <v>18.164589984752137</v>
      </c>
      <c r="W46" s="1">
        <f t="shared" si="6"/>
        <v>7.0000000000000007E-2</v>
      </c>
      <c r="X46" s="3">
        <f t="shared" si="17"/>
        <v>726.5835993900854</v>
      </c>
      <c r="Y46" s="22"/>
      <c r="Z46" s="6">
        <v>34</v>
      </c>
      <c r="AA46" s="7">
        <f t="shared" si="18"/>
        <v>2.1549999999999985</v>
      </c>
      <c r="AB46" s="8">
        <f t="shared" si="19"/>
        <v>354.34373280803095</v>
      </c>
      <c r="AC46" s="2">
        <f t="shared" si="7"/>
        <v>30.544429768052247</v>
      </c>
      <c r="AD46" s="12">
        <v>3.5000000000000003E-2</v>
      </c>
      <c r="AE46" s="7">
        <f t="shared" si="20"/>
        <v>763.61074420130615</v>
      </c>
    </row>
    <row r="47" spans="1:31" x14ac:dyDescent="0.2">
      <c r="A47">
        <v>35</v>
      </c>
      <c r="B47" s="3">
        <f t="shared" si="8"/>
        <v>379.4316340588407</v>
      </c>
      <c r="C47" s="3">
        <f t="shared" si="0"/>
        <v>394.60889942119434</v>
      </c>
      <c r="D47" s="24"/>
      <c r="E47" s="35">
        <v>35</v>
      </c>
      <c r="F47" s="36">
        <f t="shared" si="21"/>
        <v>2.6999999999999984</v>
      </c>
      <c r="G47" s="37">
        <f t="shared" si="22"/>
        <v>365.42038184984972</v>
      </c>
      <c r="H47" s="38">
        <f t="shared" si="23"/>
        <v>39.465401239783745</v>
      </c>
      <c r="I47" s="39">
        <f t="shared" si="2"/>
        <v>0.05</v>
      </c>
      <c r="J47" s="36">
        <f t="shared" si="24"/>
        <v>986.63503099459365</v>
      </c>
      <c r="K47" s="22"/>
      <c r="L47" s="35">
        <v>35</v>
      </c>
      <c r="M47" s="36">
        <f t="shared" si="12"/>
        <v>2.6999999999999984</v>
      </c>
      <c r="N47" s="37">
        <f t="shared" si="13"/>
        <v>226.07433126538089</v>
      </c>
      <c r="O47" s="38">
        <f t="shared" si="3"/>
        <v>15.260017360413201</v>
      </c>
      <c r="P47" s="39">
        <f t="shared" si="4"/>
        <v>0.05</v>
      </c>
      <c r="Q47" s="36">
        <f t="shared" si="14"/>
        <v>610.40069441652804</v>
      </c>
      <c r="R47" s="22"/>
      <c r="S47" s="35">
        <v>35</v>
      </c>
      <c r="T47" s="36">
        <f t="shared" si="15"/>
        <v>3.3799999999999977</v>
      </c>
      <c r="U47" s="37">
        <f t="shared" si="16"/>
        <v>224.8858004958991</v>
      </c>
      <c r="V47" s="38">
        <f t="shared" si="5"/>
        <v>19.002850141903462</v>
      </c>
      <c r="W47" s="39">
        <f t="shared" si="6"/>
        <v>7.0000000000000007E-2</v>
      </c>
      <c r="X47" s="36">
        <f t="shared" si="17"/>
        <v>760.1140056761385</v>
      </c>
      <c r="Y47" s="22"/>
      <c r="Z47" s="35">
        <v>35</v>
      </c>
      <c r="AA47" s="36">
        <f t="shared" si="18"/>
        <v>2.1899999999999986</v>
      </c>
      <c r="AB47" s="37">
        <f t="shared" si="19"/>
        <v>368.29096101262104</v>
      </c>
      <c r="AC47" s="38">
        <f t="shared" si="7"/>
        <v>32.262288184705582</v>
      </c>
      <c r="AD47" s="46">
        <v>3.5000000000000003E-2</v>
      </c>
      <c r="AE47" s="36">
        <f t="shared" si="20"/>
        <v>806.55720461763951</v>
      </c>
    </row>
    <row r="48" spans="1:31" x14ac:dyDescent="0.2">
      <c r="A48" s="30">
        <v>36</v>
      </c>
      <c r="B48" s="31">
        <f t="shared" si="8"/>
        <v>394.60889942119434</v>
      </c>
      <c r="C48" s="31">
        <f t="shared" si="0"/>
        <v>410.39325539804213</v>
      </c>
      <c r="D48" s="24"/>
      <c r="E48" s="40">
        <v>36</v>
      </c>
      <c r="F48" s="41">
        <f t="shared" si="21"/>
        <v>2.7499999999999982</v>
      </c>
      <c r="G48" s="42">
        <f t="shared" si="22"/>
        <v>379.77143684613475</v>
      </c>
      <c r="H48" s="43">
        <f t="shared" si="23"/>
        <v>41.774858053074794</v>
      </c>
      <c r="I48" s="44">
        <f t="shared" si="2"/>
        <v>0.05</v>
      </c>
      <c r="J48" s="41">
        <f t="shared" si="24"/>
        <v>1044.3714513268699</v>
      </c>
      <c r="K48" s="22"/>
      <c r="L48">
        <v>36</v>
      </c>
      <c r="M48" s="3">
        <f t="shared" si="12"/>
        <v>2.7499999999999982</v>
      </c>
      <c r="N48" s="4">
        <f t="shared" si="13"/>
        <v>231.62342848734934</v>
      </c>
      <c r="O48" s="2">
        <f t="shared" si="3"/>
        <v>15.924110708505257</v>
      </c>
      <c r="P48" s="1">
        <f t="shared" si="4"/>
        <v>0.05</v>
      </c>
      <c r="Q48" s="3">
        <f t="shared" si="14"/>
        <v>636.96442834021025</v>
      </c>
      <c r="R48" s="22"/>
      <c r="S48">
        <v>36</v>
      </c>
      <c r="T48" s="3">
        <f t="shared" si="15"/>
        <v>3.4499999999999975</v>
      </c>
      <c r="U48" s="4">
        <f t="shared" si="16"/>
        <v>230.39387300079866</v>
      </c>
      <c r="V48" s="2">
        <f t="shared" si="5"/>
        <v>19.871471546318872</v>
      </c>
      <c r="W48" s="1">
        <f t="shared" si="6"/>
        <v>7.0000000000000007E-2</v>
      </c>
      <c r="X48" s="3">
        <f t="shared" si="17"/>
        <v>794.85886185275479</v>
      </c>
      <c r="Y48" s="22"/>
      <c r="Z48" s="6">
        <v>36</v>
      </c>
      <c r="AA48" s="7">
        <f t="shared" si="18"/>
        <v>2.2249999999999988</v>
      </c>
      <c r="AB48" s="8">
        <f t="shared" si="19"/>
        <v>382.79086581473592</v>
      </c>
      <c r="AC48" s="2">
        <f t="shared" si="7"/>
        <v>34.06838705751148</v>
      </c>
      <c r="AD48" s="12">
        <v>3.5000000000000003E-2</v>
      </c>
      <c r="AE48" s="7">
        <f t="shared" si="20"/>
        <v>851.70967643778692</v>
      </c>
    </row>
    <row r="49" spans="4:31" x14ac:dyDescent="0.2">
      <c r="D49" s="22"/>
      <c r="K49" s="22"/>
      <c r="L49" s="6">
        <v>37</v>
      </c>
      <c r="M49" s="7">
        <f t="shared" ref="M49:M60" si="25">M48+P48</f>
        <v>2.799999999999998</v>
      </c>
      <c r="N49" s="8">
        <f t="shared" ref="N49:N60" si="26">N48+(O48/M49)</f>
        <v>237.3106108832441</v>
      </c>
      <c r="O49" s="9">
        <f t="shared" ref="O49:O60" si="27">((N49*M49)*0.025)</f>
        <v>16.611742761827074</v>
      </c>
      <c r="P49" s="10">
        <f t="shared" si="4"/>
        <v>0.05</v>
      </c>
      <c r="Q49" s="7">
        <f t="shared" ref="Q49:Q60" si="28">N49*M49</f>
        <v>664.46971047308296</v>
      </c>
      <c r="R49" s="22"/>
      <c r="S49" s="6">
        <v>37</v>
      </c>
      <c r="T49" s="7">
        <f t="shared" ref="T49:T54" si="29">T48+W48</f>
        <v>3.5199999999999974</v>
      </c>
      <c r="U49" s="8">
        <f t="shared" ref="U49:U54" si="30">U48+(V48/T49)</f>
        <v>236.03917741736652</v>
      </c>
      <c r="V49" s="9">
        <f t="shared" ref="V49:V54" si="31">((U49*T49)*0.025)</f>
        <v>20.771447612728238</v>
      </c>
      <c r="W49" s="10">
        <f t="shared" si="6"/>
        <v>7.0000000000000007E-2</v>
      </c>
      <c r="X49" s="7">
        <f t="shared" ref="X49:X54" si="32">U49*T49</f>
        <v>830.85790450912953</v>
      </c>
      <c r="Y49" s="22"/>
      <c r="Z49" s="6">
        <v>37</v>
      </c>
      <c r="AA49" s="7">
        <f t="shared" si="18"/>
        <v>2.2599999999999989</v>
      </c>
      <c r="AB49" s="8">
        <f t="shared" si="19"/>
        <v>397.86537336230737</v>
      </c>
      <c r="AC49" s="2">
        <f t="shared" si="7"/>
        <v>35.967029751952566</v>
      </c>
      <c r="AD49" s="12">
        <v>3.5000000000000003E-2</v>
      </c>
      <c r="AE49" s="7">
        <f t="shared" si="20"/>
        <v>899.17574379881421</v>
      </c>
    </row>
    <row r="50" spans="4:31" x14ac:dyDescent="0.2">
      <c r="D50" s="22"/>
      <c r="K50" s="22"/>
      <c r="L50" s="6">
        <v>38</v>
      </c>
      <c r="M50" s="7">
        <f t="shared" si="25"/>
        <v>2.8499999999999979</v>
      </c>
      <c r="N50" s="8">
        <f t="shared" si="26"/>
        <v>243.1392925540606</v>
      </c>
      <c r="O50" s="9">
        <f t="shared" si="27"/>
        <v>17.323674594476806</v>
      </c>
      <c r="P50" s="10">
        <f t="shared" si="4"/>
        <v>0.05</v>
      </c>
      <c r="Q50" s="7">
        <f t="shared" si="28"/>
        <v>692.94698377907218</v>
      </c>
      <c r="R50" s="22"/>
      <c r="S50" s="6">
        <v>38</v>
      </c>
      <c r="T50" s="7">
        <f t="shared" si="29"/>
        <v>3.5899999999999972</v>
      </c>
      <c r="U50" s="8">
        <f t="shared" si="30"/>
        <v>241.82509597244402</v>
      </c>
      <c r="V50" s="9">
        <f t="shared" si="31"/>
        <v>21.703802363526833</v>
      </c>
      <c r="W50" s="10">
        <f t="shared" si="6"/>
        <v>7.0000000000000007E-2</v>
      </c>
      <c r="X50" s="7">
        <f t="shared" si="32"/>
        <v>868.15209454107332</v>
      </c>
      <c r="Y50" s="22"/>
      <c r="Z50" s="6">
        <v>38</v>
      </c>
      <c r="AA50" s="7">
        <f t="shared" si="18"/>
        <v>2.294999999999999</v>
      </c>
      <c r="AB50" s="8">
        <f t="shared" si="19"/>
        <v>413.53728175095773</v>
      </c>
      <c r="AC50" s="2">
        <f t="shared" si="7"/>
        <v>37.962722464737901</v>
      </c>
      <c r="AD50" s="12">
        <v>3.5000000000000003E-2</v>
      </c>
      <c r="AE50" s="7">
        <f t="shared" si="20"/>
        <v>949.06806161844759</v>
      </c>
    </row>
    <row r="51" spans="4:31" x14ac:dyDescent="0.2">
      <c r="D51" s="22"/>
      <c r="K51" s="22"/>
      <c r="L51" s="6">
        <v>39</v>
      </c>
      <c r="M51" s="7">
        <f t="shared" si="25"/>
        <v>2.8999999999999977</v>
      </c>
      <c r="N51" s="8">
        <f t="shared" si="26"/>
        <v>249.11297344870778</v>
      </c>
      <c r="O51" s="9">
        <f t="shared" si="27"/>
        <v>18.060690575031298</v>
      </c>
      <c r="P51" s="10">
        <f t="shared" si="4"/>
        <v>0.05</v>
      </c>
      <c r="Q51" s="7">
        <f t="shared" si="28"/>
        <v>722.42762300125196</v>
      </c>
      <c r="R51" s="22"/>
      <c r="S51" s="6">
        <v>39</v>
      </c>
      <c r="T51" s="7">
        <f t="shared" si="29"/>
        <v>3.659999999999997</v>
      </c>
      <c r="U51" s="8">
        <f t="shared" si="30"/>
        <v>247.75509661821638</v>
      </c>
      <c r="V51" s="9">
        <f t="shared" si="31"/>
        <v>22.669591340566782</v>
      </c>
      <c r="W51" s="10">
        <f t="shared" si="6"/>
        <v>7.0000000000000007E-2</v>
      </c>
      <c r="X51" s="7">
        <f t="shared" si="32"/>
        <v>906.78365362267118</v>
      </c>
      <c r="Y51" s="22"/>
      <c r="Z51" s="40">
        <v>39</v>
      </c>
      <c r="AA51" s="41">
        <f t="shared" si="18"/>
        <v>2.3299999999999992</v>
      </c>
      <c r="AB51" s="42">
        <f t="shared" si="19"/>
        <v>429.83029568432164</v>
      </c>
      <c r="AC51" s="43">
        <f t="shared" si="7"/>
        <v>40.060183557778764</v>
      </c>
      <c r="AD51" s="45">
        <v>3.5000000000000003E-2</v>
      </c>
      <c r="AE51" s="41">
        <f t="shared" si="20"/>
        <v>1001.5045889444691</v>
      </c>
    </row>
    <row r="52" spans="4:31" x14ac:dyDescent="0.2">
      <c r="D52" s="22"/>
      <c r="K52" s="22"/>
      <c r="L52" s="6">
        <v>40</v>
      </c>
      <c r="M52" s="7">
        <f t="shared" si="25"/>
        <v>2.9499999999999975</v>
      </c>
      <c r="N52" s="8">
        <f t="shared" si="26"/>
        <v>255.23524144024381</v>
      </c>
      <c r="O52" s="9">
        <f t="shared" si="27"/>
        <v>18.823599056217969</v>
      </c>
      <c r="P52" s="10">
        <f t="shared" si="4"/>
        <v>0.05</v>
      </c>
      <c r="Q52" s="7">
        <f t="shared" si="28"/>
        <v>752.94396224871866</v>
      </c>
      <c r="R52" s="22"/>
      <c r="S52" s="6">
        <v>40</v>
      </c>
      <c r="T52" s="7">
        <f t="shared" si="29"/>
        <v>3.7299999999999969</v>
      </c>
      <c r="U52" s="8">
        <f t="shared" si="30"/>
        <v>253.83273504732276</v>
      </c>
      <c r="V52" s="9">
        <f t="shared" si="31"/>
        <v>23.669902543162831</v>
      </c>
      <c r="W52" s="10">
        <f t="shared" si="6"/>
        <v>7.0000000000000007E-2</v>
      </c>
      <c r="X52" s="7">
        <f t="shared" si="32"/>
        <v>946.79610172651314</v>
      </c>
      <c r="Y52" s="22"/>
      <c r="Z52" s="6"/>
      <c r="AA52" s="7"/>
      <c r="AB52" s="8"/>
      <c r="AC52" s="2"/>
      <c r="AD52" s="12"/>
      <c r="AE52" s="7"/>
    </row>
    <row r="53" spans="4:31" x14ac:dyDescent="0.2">
      <c r="D53" s="22"/>
      <c r="K53" s="22"/>
      <c r="L53" s="6">
        <v>41</v>
      </c>
      <c r="M53" s="7">
        <f t="shared" si="25"/>
        <v>2.9999999999999973</v>
      </c>
      <c r="N53" s="8">
        <f t="shared" si="26"/>
        <v>261.50977445898314</v>
      </c>
      <c r="O53" s="9">
        <f t="shared" si="27"/>
        <v>19.613233084423719</v>
      </c>
      <c r="P53" s="10">
        <f t="shared" si="4"/>
        <v>0.05</v>
      </c>
      <c r="Q53" s="7">
        <f t="shared" si="28"/>
        <v>784.5293233769487</v>
      </c>
      <c r="R53" s="22"/>
      <c r="S53" s="6">
        <v>41</v>
      </c>
      <c r="T53" s="7">
        <f t="shared" si="29"/>
        <v>3.7999999999999967</v>
      </c>
      <c r="U53" s="8">
        <f t="shared" si="30"/>
        <v>260.06165676920773</v>
      </c>
      <c r="V53" s="9">
        <f t="shared" si="31"/>
        <v>24.705857393074712</v>
      </c>
      <c r="W53" s="10">
        <f t="shared" si="6"/>
        <v>7.0000000000000007E-2</v>
      </c>
      <c r="X53" s="7">
        <f t="shared" si="32"/>
        <v>988.23429572298846</v>
      </c>
      <c r="Y53" s="22"/>
      <c r="Z53" s="6"/>
      <c r="AA53" s="7"/>
      <c r="AB53" s="8"/>
      <c r="AC53" s="2"/>
      <c r="AD53" s="12"/>
      <c r="AE53" s="7"/>
    </row>
    <row r="54" spans="4:31" x14ac:dyDescent="0.2">
      <c r="D54" s="22"/>
      <c r="K54" s="22"/>
      <c r="L54" s="6">
        <v>42</v>
      </c>
      <c r="M54" s="7">
        <f t="shared" si="25"/>
        <v>3.0499999999999972</v>
      </c>
      <c r="N54" s="8">
        <f t="shared" si="26"/>
        <v>267.94034268338436</v>
      </c>
      <c r="O54" s="9">
        <f t="shared" si="27"/>
        <v>20.430451129608041</v>
      </c>
      <c r="P54" s="10">
        <f t="shared" si="4"/>
        <v>0.05</v>
      </c>
      <c r="Q54" s="7">
        <f t="shared" si="28"/>
        <v>817.21804518432157</v>
      </c>
      <c r="R54" s="22"/>
      <c r="S54" s="40">
        <v>42</v>
      </c>
      <c r="T54" s="41">
        <f t="shared" si="29"/>
        <v>3.8699999999999966</v>
      </c>
      <c r="U54" s="42">
        <f t="shared" si="30"/>
        <v>266.44559924803843</v>
      </c>
      <c r="V54" s="43">
        <f t="shared" si="31"/>
        <v>25.778611727247693</v>
      </c>
      <c r="W54" s="44">
        <f t="shared" si="6"/>
        <v>7.0000000000000007E-2</v>
      </c>
      <c r="X54" s="41">
        <f t="shared" si="32"/>
        <v>1031.1444690899077</v>
      </c>
      <c r="Y54" s="22"/>
      <c r="Z54" s="6"/>
      <c r="AA54" s="7"/>
      <c r="AB54" s="8"/>
      <c r="AC54" s="2"/>
      <c r="AD54" s="12"/>
      <c r="AE54" s="7"/>
    </row>
    <row r="55" spans="4:31" x14ac:dyDescent="0.2">
      <c r="D55" s="22"/>
      <c r="K55" s="22"/>
      <c r="L55" s="6">
        <v>43</v>
      </c>
      <c r="M55" s="7">
        <f t="shared" si="25"/>
        <v>3.099999999999997</v>
      </c>
      <c r="N55" s="8">
        <f t="shared" si="26"/>
        <v>274.53081078970956</v>
      </c>
      <c r="O55" s="9">
        <f t="shared" si="27"/>
        <v>21.276137836202473</v>
      </c>
      <c r="P55" s="10">
        <f t="shared" si="4"/>
        <v>0.05</v>
      </c>
      <c r="Q55" s="7">
        <f t="shared" si="28"/>
        <v>851.04551344809886</v>
      </c>
      <c r="R55" s="22"/>
      <c r="S55" s="6"/>
      <c r="T55" s="7"/>
      <c r="U55" s="8"/>
      <c r="V55" s="9"/>
      <c r="W55" s="10"/>
      <c r="X55" s="7"/>
      <c r="Y55" s="22"/>
      <c r="Z55" s="6"/>
      <c r="AA55" s="7"/>
      <c r="AB55" s="8"/>
      <c r="AC55" s="2"/>
      <c r="AD55" s="11"/>
      <c r="AE55" s="7"/>
    </row>
    <row r="56" spans="4:31" x14ac:dyDescent="0.2">
      <c r="D56" s="22"/>
      <c r="K56" s="22"/>
      <c r="L56" s="6">
        <v>44</v>
      </c>
      <c r="M56" s="7">
        <f t="shared" si="25"/>
        <v>3.1499999999999968</v>
      </c>
      <c r="N56" s="8">
        <f t="shared" si="26"/>
        <v>281.28514026151987</v>
      </c>
      <c r="O56" s="9">
        <f t="shared" si="27"/>
        <v>22.151204795594669</v>
      </c>
      <c r="P56" s="10">
        <f t="shared" si="4"/>
        <v>0.05</v>
      </c>
      <c r="Q56" s="7">
        <f t="shared" si="28"/>
        <v>886.04819182378674</v>
      </c>
      <c r="R56" s="22"/>
      <c r="S56" s="6"/>
      <c r="T56" s="7"/>
      <c r="U56" s="8"/>
      <c r="V56" s="9"/>
      <c r="W56" s="10"/>
      <c r="X56" s="7"/>
      <c r="Y56" s="22"/>
      <c r="Z56" s="6"/>
      <c r="AA56" s="7"/>
      <c r="AB56" s="8"/>
      <c r="AC56" s="2"/>
      <c r="AD56" s="11"/>
      <c r="AE56" s="7"/>
    </row>
    <row r="57" spans="4:31" x14ac:dyDescent="0.2">
      <c r="D57" s="22"/>
      <c r="K57" s="22"/>
      <c r="L57" s="6">
        <v>45</v>
      </c>
      <c r="M57" s="7">
        <f t="shared" si="25"/>
        <v>3.1999999999999966</v>
      </c>
      <c r="N57" s="8">
        <f t="shared" si="26"/>
        <v>288.2073917601432</v>
      </c>
      <c r="O57" s="9">
        <f t="shared" si="27"/>
        <v>23.056591340811433</v>
      </c>
      <c r="P57" s="10">
        <f t="shared" si="4"/>
        <v>0.05</v>
      </c>
      <c r="Q57" s="7">
        <f t="shared" si="28"/>
        <v>922.26365363245725</v>
      </c>
      <c r="R57" s="22"/>
      <c r="S57" s="6"/>
      <c r="T57" s="7"/>
      <c r="U57" s="8"/>
      <c r="V57" s="9"/>
      <c r="W57" s="10"/>
      <c r="X57" s="7"/>
      <c r="Y57" s="22"/>
      <c r="Z57" s="6"/>
      <c r="AA57" s="7"/>
      <c r="AB57" s="8"/>
      <c r="AC57" s="2"/>
      <c r="AD57" s="11"/>
      <c r="AE57" s="7"/>
    </row>
    <row r="58" spans="4:31" x14ac:dyDescent="0.2">
      <c r="D58" s="22"/>
      <c r="K58" s="22"/>
      <c r="L58" s="6">
        <v>46</v>
      </c>
      <c r="M58" s="7">
        <f t="shared" si="25"/>
        <v>3.2499999999999964</v>
      </c>
      <c r="N58" s="8">
        <f t="shared" si="26"/>
        <v>295.30172755731593</v>
      </c>
      <c r="O58" s="9">
        <f t="shared" si="27"/>
        <v>23.993265364031895</v>
      </c>
      <c r="P58" s="10">
        <f t="shared" si="4"/>
        <v>0.05</v>
      </c>
      <c r="Q58" s="7">
        <f t="shared" si="28"/>
        <v>959.73061456127573</v>
      </c>
      <c r="R58" s="22"/>
      <c r="Y58" s="22"/>
      <c r="Z58" s="6"/>
      <c r="AA58" s="7"/>
      <c r="AB58" s="8"/>
      <c r="AC58" s="2"/>
      <c r="AD58" s="11"/>
      <c r="AE58" s="7"/>
    </row>
    <row r="59" spans="4:31" x14ac:dyDescent="0.2">
      <c r="D59" s="22"/>
      <c r="K59" s="22"/>
      <c r="L59" s="6">
        <v>47</v>
      </c>
      <c r="M59" s="7">
        <f t="shared" si="25"/>
        <v>3.2999999999999963</v>
      </c>
      <c r="N59" s="8">
        <f t="shared" si="26"/>
        <v>302.572414031265</v>
      </c>
      <c r="O59" s="9">
        <f t="shared" si="27"/>
        <v>24.962224157579335</v>
      </c>
      <c r="P59" s="10">
        <f t="shared" si="4"/>
        <v>0.05</v>
      </c>
      <c r="Q59" s="7">
        <f t="shared" si="28"/>
        <v>998.48896630317336</v>
      </c>
      <c r="R59" s="22"/>
      <c r="Y59" s="22"/>
      <c r="Z59" s="6"/>
      <c r="AA59" s="7"/>
      <c r="AB59" s="8"/>
      <c r="AC59" s="2"/>
      <c r="AD59" s="11"/>
      <c r="AE59" s="7"/>
    </row>
    <row r="60" spans="4:31" x14ac:dyDescent="0.2">
      <c r="D60" s="22"/>
      <c r="K60" s="22"/>
      <c r="L60" s="40">
        <v>48</v>
      </c>
      <c r="M60" s="41">
        <f t="shared" si="25"/>
        <v>3.3499999999999961</v>
      </c>
      <c r="N60" s="42">
        <f t="shared" si="26"/>
        <v>310.02382422755733</v>
      </c>
      <c r="O60" s="43">
        <f t="shared" si="27"/>
        <v>25.964495279057896</v>
      </c>
      <c r="P60" s="44">
        <f t="shared" si="4"/>
        <v>0.05</v>
      </c>
      <c r="Q60" s="41">
        <f t="shared" si="28"/>
        <v>1038.5798111623158</v>
      </c>
      <c r="R60" s="22"/>
      <c r="Y60" s="22"/>
      <c r="Z60" s="6"/>
      <c r="AA60" s="7"/>
      <c r="AB60" s="8"/>
      <c r="AC60" s="2"/>
      <c r="AD60" s="11"/>
      <c r="AE60" s="7"/>
    </row>
    <row r="61" spans="4:31" x14ac:dyDescent="0.2">
      <c r="L61" s="6"/>
      <c r="M61" s="7"/>
      <c r="N61" s="8"/>
      <c r="O61" s="9"/>
      <c r="P61" s="10"/>
      <c r="Q61" s="7"/>
      <c r="Z61" s="6"/>
      <c r="AA61" s="7"/>
      <c r="AB61" s="8"/>
      <c r="AC61" s="2"/>
      <c r="AD61" s="11"/>
      <c r="AE61" s="7"/>
    </row>
    <row r="62" spans="4:31" x14ac:dyDescent="0.2">
      <c r="M62" s="3"/>
      <c r="N62" s="4"/>
      <c r="O62" s="2"/>
      <c r="P62" s="1"/>
      <c r="Q62" s="3"/>
      <c r="Z62" s="6"/>
      <c r="AA62" s="7"/>
      <c r="AB62" s="8"/>
      <c r="AC62" s="2"/>
      <c r="AD62" s="11"/>
      <c r="AE62" s="7"/>
    </row>
    <row r="63" spans="4:31" x14ac:dyDescent="0.2">
      <c r="Z63" s="6"/>
      <c r="AA63" s="7"/>
      <c r="AB63" s="8"/>
      <c r="AC63" s="2"/>
      <c r="AD63" s="11"/>
      <c r="AE63" s="7"/>
    </row>
    <row r="64" spans="4:31" x14ac:dyDescent="0.2">
      <c r="Z64" s="6"/>
      <c r="AA64" s="7"/>
      <c r="AB64" s="8"/>
      <c r="AC64" s="2"/>
      <c r="AD64" s="11"/>
      <c r="AE64" s="7"/>
    </row>
    <row r="65" spans="26:31" x14ac:dyDescent="0.2">
      <c r="Z65" s="6"/>
      <c r="AA65" s="7"/>
      <c r="AB65" s="8"/>
      <c r="AC65" s="2"/>
      <c r="AD65" s="11"/>
      <c r="AE65" s="7"/>
    </row>
    <row r="66" spans="26:31" x14ac:dyDescent="0.2">
      <c r="Z66" s="14"/>
      <c r="AA66" s="13"/>
      <c r="AB66" s="15"/>
      <c r="AC66" s="2"/>
      <c r="AD66" s="16"/>
      <c r="AE66" s="13"/>
    </row>
    <row r="67" spans="26:31" x14ac:dyDescent="0.2">
      <c r="Z67" s="6"/>
      <c r="AA67" s="7"/>
      <c r="AB67" s="8"/>
      <c r="AC67" s="9"/>
      <c r="AD67" s="11"/>
      <c r="AE67" s="7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Matthew</dc:creator>
  <cp:lastModifiedBy>Peter Matthew</cp:lastModifiedBy>
  <dcterms:created xsi:type="dcterms:W3CDTF">2018-04-29T14:01:59Z</dcterms:created>
  <dcterms:modified xsi:type="dcterms:W3CDTF">2018-05-01T17:33:46Z</dcterms:modified>
</cp:coreProperties>
</file>